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ortfolio 1B" sheetId="1" r:id="rId1"/>
    <sheet name="Portfolio 1C" sheetId="2" r:id="rId2"/>
    <sheet name="Portfolio 2A" sheetId="3" r:id="rId3"/>
    <sheet name="Portfolio 2B" sheetId="4" r:id="rId4"/>
    <sheet name="Portfolio 2C" sheetId="5" r:id="rId5"/>
    <sheet name="Portfolio 3A" sheetId="6" r:id="rId6"/>
    <sheet name="Portfolio 3B" sheetId="7" r:id="rId7"/>
    <sheet name="DashBoard Scheme Performanance" sheetId="8" r:id="rId8"/>
    <sheet name="DashBoard Investment Objective" sheetId="9" r:id="rId9"/>
    <sheet name="DashBoard Portfolio " sheetId="10" r:id="rId10"/>
    <sheet name="DashBoard Expense Ratio" sheetId="11" r:id="rId11"/>
    <sheet name="DashBoard Scheme Performance" sheetId="12" r:id="rId12"/>
    <sheet name="Anex A1 Frmt for AUM disclosure" sheetId="13" r:id="rId13"/>
    <sheet name="Anex A2 Frmt AUM stateUT wise " sheetId="14" r:id="rId14"/>
    <sheet name="Annexure B Frmt vote cast by MF" sheetId="15" r:id="rId15"/>
    <sheet name="Transaction Report" sheetId="16" r:id="rId16"/>
    <sheet name="Rating" sheetId="17" state="hidden" r:id="rId17"/>
    <sheet name="XDO_METADATA" sheetId="18" state="hidden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XDO_?CS_G_PER_ASSET_VAL11?">'Portfolio 1B'!$G$32</definedName>
    <definedName name="XDO_?CS_G_PER_ASSET_VAL11?1?">#REF!</definedName>
    <definedName name="XDO_?CS_G_PER_ASSET_VAL11?2?">#REF!</definedName>
    <definedName name="XDO_?CS_G_PER_ASSET_VAL11?3?">#REF!</definedName>
    <definedName name="XDO_?CS_G_PER_ASSET_VAL11?4?">#REF!</definedName>
    <definedName name="XDO_?CS_G_PER_ASSET_VAL11?5?">#REF!</definedName>
    <definedName name="XDO_?CS_G_PER_ASSET_VAL11?6?">#REF!</definedName>
    <definedName name="XDO_?CS_MARKET_VALUE?">'Portfolio 1B'!$F$13</definedName>
    <definedName name="XDO_?FROM_DATE?">'Portfolio 1B'!$A$3</definedName>
    <definedName name="XDO_?FROM_DATE?1?">#REF!</definedName>
    <definedName name="XDO_?FROM_DATE?2?">#REF!</definedName>
    <definedName name="XDO_?FROM_DATE?3?">#REF!</definedName>
    <definedName name="XDO_?FROM_DATE?4?">#REF!</definedName>
    <definedName name="XDO_?FROM_DATE?5?">#REF!</definedName>
    <definedName name="XDO_?FROM_DATE?6?">#REF!</definedName>
    <definedName name="XDO_?ISIN?">'Portfolio 1B'!$A$11:$A$27</definedName>
    <definedName name="XDO_?ISIN?1?">#REF!</definedName>
    <definedName name="XDO_?ISIN?10?">#REF!</definedName>
    <definedName name="XDO_?ISIN?11?">#REF!</definedName>
    <definedName name="XDO_?ISIN?12?">#REF!</definedName>
    <definedName name="XDO_?ISIN?2?">#REF!</definedName>
    <definedName name="XDO_?ISIN?3?">#REF!</definedName>
    <definedName name="XDO_?ISIN?4?">#REF!</definedName>
    <definedName name="XDO_?ISIN?5?">#REF!</definedName>
    <definedName name="XDO_?ISIN?6?">#REF!</definedName>
    <definedName name="XDO_?ISIN?7?">#REF!</definedName>
    <definedName name="XDO_?ISIN?8?">#REF!</definedName>
    <definedName name="XDO_?ISIN?9?">#REF!</definedName>
    <definedName name="XDO_?ISSUER_NAME?">'Portfolio 1B'!$B$14:$B$27</definedName>
    <definedName name="XDO_?ISSUER_NAME?1?">#REF!</definedName>
    <definedName name="XDO_?ISSUER_NAME?10?">#REF!</definedName>
    <definedName name="XDO_?ISSUER_NAME?11?">#REF!</definedName>
    <definedName name="XDO_?ISSUER_NAME?12?">#REF!</definedName>
    <definedName name="XDO_?ISSUER_NAME?2?">#REF!</definedName>
    <definedName name="XDO_?ISSUER_NAME?3?">#REF!</definedName>
    <definedName name="XDO_?ISSUER_NAME?4?">#REF!</definedName>
    <definedName name="XDO_?ISSUER_NAME?5?">#REF!</definedName>
    <definedName name="XDO_?ISSUER_NAME?6?">#REF!</definedName>
    <definedName name="XDO_?ISSUER_NAME?7?">#REF!</definedName>
    <definedName name="XDO_?ISSUER_NAME?8?">#REF!</definedName>
    <definedName name="XDO_?ISSUER_NAME?9?">#REF!</definedName>
    <definedName name="XDO_?MARKET_VALUE?">'Portfolio 1B'!$F$14:$F$27</definedName>
    <definedName name="XDO_?MARKET_VALUE?1?">#REF!</definedName>
    <definedName name="XDO_?MARKET_VALUE?10?">#REF!</definedName>
    <definedName name="XDO_?MARKET_VALUE?11?">#REF!</definedName>
    <definedName name="XDO_?MARKET_VALUE?12?">#REF!</definedName>
    <definedName name="XDO_?MARKET_VALUE?2?">#REF!</definedName>
    <definedName name="XDO_?MARKET_VALUE?3?">#REF!</definedName>
    <definedName name="XDO_?MARKET_VALUE?4?">#REF!</definedName>
    <definedName name="XDO_?MARKET_VALUE?5?">#REF!</definedName>
    <definedName name="XDO_?MARKET_VALUE?6?">#REF!</definedName>
    <definedName name="XDO_?MARKET_VALUE?7?">#REF!</definedName>
    <definedName name="XDO_?MARKET_VALUE?8?">#REF!</definedName>
    <definedName name="XDO_?MARKET_VALUE?9?">#REF!</definedName>
    <definedName name="XDO_?MATURITY_DATE?">'Portfolio 1B'!#REF!</definedName>
    <definedName name="XDO_?MATURITY_DATE?1?">#REF!</definedName>
    <definedName name="XDO_?MATURITY_DATE?10?">#REF!</definedName>
    <definedName name="XDO_?MATURITY_DATE?11?">#REF!</definedName>
    <definedName name="XDO_?MATURITY_DATE?12?">#REF!</definedName>
    <definedName name="XDO_?MATURITY_DATE?2?">#REF!</definedName>
    <definedName name="XDO_?MATURITY_DATE?3?">#REF!</definedName>
    <definedName name="XDO_?MATURITY_DATE?4?">#REF!</definedName>
    <definedName name="XDO_?MATURITY_DATE?5?">#REF!</definedName>
    <definedName name="XDO_?MATURITY_DATE?6?">#REF!</definedName>
    <definedName name="XDO_?MATURITY_DATE?7?">#REF!</definedName>
    <definedName name="XDO_?MATURITY_DATE?8?">#REF!</definedName>
    <definedName name="XDO_?MATURITY_DATE?9?">#REF!</definedName>
    <definedName name="XDO_?NET_ASSET_RECEIVABLE?">'Portfolio 1B'!$G$30</definedName>
    <definedName name="XDO_?NET_ASSET_RECEIVABLE?1?">#REF!</definedName>
    <definedName name="XDO_?NET_ASSET_RECEIVABLE?2?">#REF!</definedName>
    <definedName name="XDO_?NET_ASSET_RECEIVABLE?3?">#REF!</definedName>
    <definedName name="XDO_?NET_ASSET_RECEIVABLE?4?">#REF!</definedName>
    <definedName name="XDO_?NET_ASSET_RECEIVABLE?5?">#REF!</definedName>
    <definedName name="XDO_?NET_ASSET_RECEIVABLE?6?">#REF!</definedName>
    <definedName name="XDO_?NET_ASSET_RECEIVABLE1?">'Portfolio 1B'!$G$31</definedName>
    <definedName name="XDO_?NET_ASSET_RECEIVABLE1?1?">#REF!</definedName>
    <definedName name="XDO_?NET_ASSET_RECEIVABLE1?2?">#REF!</definedName>
    <definedName name="XDO_?NET_ASSET_RECEIVABLE1?3?">#REF!</definedName>
    <definedName name="XDO_?NET_ASSET_RECEIVABLE1?4?">#REF!</definedName>
    <definedName name="XDO_?NET_ASSET_RECEIVABLE1?5?">#REF!</definedName>
    <definedName name="XDO_?NET_ASSET_RECEIVABLE1?6?">#REF!</definedName>
    <definedName name="XDO_?NET_ASSET_VAL?">'Portfolio 1B'!$F$32</definedName>
    <definedName name="XDO_?NET_ASSET_VAL?1?">#REF!</definedName>
    <definedName name="XDO_?NET_ASSET_VAL?2?">#REF!</definedName>
    <definedName name="XDO_?NET_ASSET_VAL?3?">#REF!</definedName>
    <definedName name="XDO_?NET_ASSET_VAL?4?">#REF!</definedName>
    <definedName name="XDO_?NET_ASSET_VAL?5?">#REF!</definedName>
    <definedName name="XDO_?NET_ASSET_VAL?6?">#REF!</definedName>
    <definedName name="XDO_?NET_RECEIVABLE?">'Portfolio 1B'!$F$30</definedName>
    <definedName name="XDO_?NET_RECEIVABLE?1?">#REF!</definedName>
    <definedName name="XDO_?NET_RECEIVABLE?2?">#REF!</definedName>
    <definedName name="XDO_?NET_RECEIVABLE?3?">#REF!</definedName>
    <definedName name="XDO_?NET_RECEIVABLE?4?">#REF!</definedName>
    <definedName name="XDO_?NET_RECEIVABLE?5?">#REF!</definedName>
    <definedName name="XDO_?NET_RECEIVABLE?6?">#REF!</definedName>
    <definedName name="XDO_?NET_RECEIVABLE1?">'Portfolio 1B'!$F$31</definedName>
    <definedName name="XDO_?NET_RECEIVABLE1?1?">#REF!</definedName>
    <definedName name="XDO_?NET_RECEIVABLE1?2?">#REF!</definedName>
    <definedName name="XDO_?NET_RECEIVABLE1?3?">#REF!</definedName>
    <definedName name="XDO_?NET_RECEIVABLE1?4?">#REF!</definedName>
    <definedName name="XDO_?NET_RECEIVABLE1?5?">#REF!</definedName>
    <definedName name="XDO_?NET_RECEIVABLE1?6?">#REF!</definedName>
    <definedName name="XDO_?PER_ASSET_VAL?">'Portfolio 1B'!$G$14:$G$27</definedName>
    <definedName name="XDO_?PER_ASSET_VAL?1?">#REF!</definedName>
    <definedName name="XDO_?PER_ASSET_VAL?10?">#REF!</definedName>
    <definedName name="XDO_?PER_ASSET_VAL?11?">#REF!</definedName>
    <definedName name="XDO_?PER_ASSET_VAL?12?">#REF!</definedName>
    <definedName name="XDO_?PER_ASSET_VAL?2?">#REF!</definedName>
    <definedName name="XDO_?PER_ASSET_VAL?3?">#REF!</definedName>
    <definedName name="XDO_?PER_ASSET_VAL?4?">#REF!</definedName>
    <definedName name="XDO_?PER_ASSET_VAL?5?">#REF!</definedName>
    <definedName name="XDO_?PER_ASSET_VAL?6?">#REF!</definedName>
    <definedName name="XDO_?PER_ASSET_VAL?7?">#REF!</definedName>
    <definedName name="XDO_?PER_ASSET_VAL?8?">#REF!</definedName>
    <definedName name="XDO_?PER_ASSET_VAL?9?">#REF!</definedName>
    <definedName name="XDO_?RATING?">'Portfolio 1B'!$C$14:$C$27</definedName>
    <definedName name="XDO_?RATING?1?">#REF!</definedName>
    <definedName name="XDO_?RATING?10?">#REF!</definedName>
    <definedName name="XDO_?RATING?11?">#REF!</definedName>
    <definedName name="XDO_?RATING?12?">#REF!</definedName>
    <definedName name="XDO_?RATING?2?">#REF!</definedName>
    <definedName name="XDO_?RATING?3?">#REF!</definedName>
    <definedName name="XDO_?RATING?4?">#REF!</definedName>
    <definedName name="XDO_?RATING?5?">#REF!</definedName>
    <definedName name="XDO_?RATING?6?">#REF!</definedName>
    <definedName name="XDO_?RATING?7?">#REF!</definedName>
    <definedName name="XDO_?RATING?8?">#REF!</definedName>
    <definedName name="XDO_?RATING?9?">#REF!</definedName>
    <definedName name="XDO_?SCHEME_DESC?">'Portfolio 1B'!$A$2</definedName>
    <definedName name="XDO_?SCHEME_DESC?1?">#REF!</definedName>
    <definedName name="XDO_?SCHEME_DESC?2?">#REF!</definedName>
    <definedName name="XDO_?SCHEME_DESC?3?">#REF!</definedName>
    <definedName name="XDO_?SCHEME_DESC?4?">#REF!</definedName>
    <definedName name="XDO_?SCHEME_DESC?5?">#REF!</definedName>
    <definedName name="XDO_?SCHEME_DESC?6?">#REF!</definedName>
    <definedName name="XDO_?TOTAL_PER_ASSET_VAL?">'Portfolio 1B'!$G$13</definedName>
    <definedName name="XDO_?TYPE_DESC?">'Portfolio 1B'!$B$6:$B$24</definedName>
    <definedName name="XDO_?TYPE_DESC?1?">#REF!</definedName>
    <definedName name="XDO_?TYPE_DESC?2?">#REF!</definedName>
    <definedName name="XDO_?TYPE_DESC?3?">#REF!</definedName>
    <definedName name="XDO_?TYPE_DESC?4?">#REF!</definedName>
    <definedName name="XDO_?TYPE_DESC?5?">#REF!</definedName>
    <definedName name="XDO_?TYPE_DESC?6?">#REF!</definedName>
    <definedName name="XDO_?UNITS?">'Portfolio 1B'!$E$14:$E$27</definedName>
    <definedName name="XDO_?UNITS?1?">#REF!</definedName>
    <definedName name="XDO_?UNITS?10?">#REF!</definedName>
    <definedName name="XDO_?UNITS?11?">#REF!</definedName>
    <definedName name="XDO_?UNITS?12?">#REF!</definedName>
    <definedName name="XDO_?UNITS?2?">#REF!</definedName>
    <definedName name="XDO_?UNITS?3?">#REF!</definedName>
    <definedName name="XDO_?UNITS?4?">#REF!</definedName>
    <definedName name="XDO_?UNITS?5?">#REF!</definedName>
    <definedName name="XDO_?UNITS?6?">#REF!</definedName>
    <definedName name="XDO_?UNITS?7?">#REF!</definedName>
    <definedName name="XDO_?UNITS?8?">#REF!</definedName>
    <definedName name="XDO_?UNITS?9?">#REF!</definedName>
    <definedName name="XDO_?XDOFIELD1?">'XDO_METADATA'!$B$14</definedName>
    <definedName name="XDO_GROUP_?G_2?">'Portfolio 1B'!$A$5:$G$28</definedName>
    <definedName name="XDO_GROUP_?G_2?1?">#REF!</definedName>
    <definedName name="XDO_GROUP_?G_2?2?">#REF!</definedName>
    <definedName name="XDO_GROUP_?G_2?3?">#REF!</definedName>
    <definedName name="XDO_GROUP_?G_2?4?">#REF!</definedName>
    <definedName name="XDO_GROUP_?G_2?5?">#REF!</definedName>
    <definedName name="XDO_GROUP_?G_2?6?">#REF!</definedName>
    <definedName name="XDO_GROUP_?G_3?">'Portfolio 1B'!$A$27:$G$27</definedName>
    <definedName name="XDO_GROUP_?G_3?1?">#REF!</definedName>
    <definedName name="XDO_GROUP_?G_3?10?">#REF!</definedName>
    <definedName name="XDO_GROUP_?G_3?11?">#REF!</definedName>
    <definedName name="XDO_GROUP_?G_3?12?">#REF!</definedName>
    <definedName name="XDO_GROUP_?G_3?2?">#REF!</definedName>
    <definedName name="XDO_GROUP_?G_3?3?">#REF!</definedName>
    <definedName name="XDO_GROUP_?G_3?4?">#REF!</definedName>
    <definedName name="XDO_GROUP_?G_3?5?">#REF!</definedName>
    <definedName name="XDO_GROUP_?G_3?6?">#REF!</definedName>
    <definedName name="XDO_GROUP_?G_3?7?">#REF!</definedName>
    <definedName name="XDO_GROUP_?G_3?8?">#REF!</definedName>
    <definedName name="XDO_GROUP_?G_3?9?">#REF!</definedName>
  </definedNames>
  <calcPr fullCalcOnLoad="1"/>
</workbook>
</file>

<file path=xl/sharedStrings.xml><?xml version="1.0" encoding="utf-8"?>
<sst xmlns="http://schemas.openxmlformats.org/spreadsheetml/2006/main" count="2489" uniqueCount="392">
  <si>
    <t>ISIN</t>
  </si>
  <si>
    <t>Name Of Instrument</t>
  </si>
  <si>
    <t>Rating/Industry</t>
  </si>
  <si>
    <t>Quantity</t>
  </si>
  <si>
    <t>Market Value (In Rs. lakh)</t>
  </si>
  <si>
    <t>% To Net Assets</t>
  </si>
  <si>
    <t>Bhilangana Hydro Power Ltd</t>
  </si>
  <si>
    <t>CARE A</t>
  </si>
  <si>
    <t>Williamson Magor &amp; Co. Ltd</t>
  </si>
  <si>
    <t>IL&amp;FS Solar Power Ltd</t>
  </si>
  <si>
    <t>Abhitech Developers Private Ltd</t>
  </si>
  <si>
    <t>GHV Hospitality (India) Pvt Ltd</t>
  </si>
  <si>
    <t>IL&amp;FS Wind Energy Ltd</t>
  </si>
  <si>
    <t>ICRA D</t>
  </si>
  <si>
    <t>Clean Max Enviro Energy Solution Pvt Ltd</t>
  </si>
  <si>
    <t>ICRA BBB+</t>
  </si>
  <si>
    <t>Bhilwara Green Energy Ltd</t>
  </si>
  <si>
    <t>Time Technoplast Ltd</t>
  </si>
  <si>
    <t>CARE A- (SO)</t>
  </si>
  <si>
    <t>Total</t>
  </si>
  <si>
    <t>Tri Party Repo (TREPs)</t>
  </si>
  <si>
    <t>Cash &amp; Cash Equivalents</t>
  </si>
  <si>
    <t>Net Receivable/Payable</t>
  </si>
  <si>
    <t>Grand Total</t>
  </si>
  <si>
    <t>100.00%</t>
  </si>
  <si>
    <t>CARE BBB+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</si>
  <si>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</si>
  <si>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</si>
  <si>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</si>
  <si>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</si>
  <si>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</si>
  <si>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</si>
  <si>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</si>
  <si>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</si>
  <si>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</si>
  <si>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</si>
  <si>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 xml:space="preserve">XDO_SHEET_? </t>
  </si>
  <si>
    <t>&lt;?//G_1?&gt;</t>
  </si>
  <si>
    <t>XDO_SHEET_NAME_?</t>
  </si>
  <si>
    <t>&lt;?./SCHEME_CODE?&gt;</t>
  </si>
  <si>
    <t>XDO_?PER_ASSET_VAL?</t>
  </si>
  <si>
    <t>&lt;?concat(PER_ASSET_VAL,'%')?&gt;</t>
  </si>
  <si>
    <t>XDO_?TOTAL_PER_ASSET_VAL?</t>
  </si>
  <si>
    <t>&lt;?concat(CS_PER_ASSET_VAL,'%')?&gt;</t>
  </si>
  <si>
    <t>XDO_?NET_ASSET_RECEIVABLE?</t>
  </si>
  <si>
    <t>&lt;?concat(NET_ASSET_RECEIVABLE,'%')?&gt;</t>
  </si>
  <si>
    <t>XDO_?CS_G_PER_ASSET_VAL11?</t>
  </si>
  <si>
    <t>&lt;?concat(CS_G_PER_ASSET_VAL1,'.00%')?&gt;</t>
  </si>
  <si>
    <t>XDO_?NET_ASSET_RECEIVABLE1?</t>
  </si>
  <si>
    <t>&lt;?concat(NET_ASSET_RECEIVABLE1,'%')?&gt;</t>
  </si>
  <si>
    <t>INE656Y08016</t>
  </si>
  <si>
    <t>INE810V08031</t>
  </si>
  <si>
    <t>INE030N07027</t>
  </si>
  <si>
    <t>Debt Instrument-Privately Placed-Unlisted</t>
  </si>
  <si>
    <t>INE210A07014</t>
  </si>
  <si>
    <t>INE453I07161</t>
  </si>
  <si>
    <t>INE01F007012</t>
  </si>
  <si>
    <t>INE683V07026</t>
  </si>
  <si>
    <t>INE683V07018</t>
  </si>
  <si>
    <t>INE434K07019</t>
  </si>
  <si>
    <t>INE647U07015</t>
  </si>
  <si>
    <t>INE453I07146</t>
  </si>
  <si>
    <t>INE508G07018</t>
  </si>
  <si>
    <t>INE453I07138</t>
  </si>
  <si>
    <t>INE434K07027</t>
  </si>
  <si>
    <t>INE437M07042</t>
  </si>
  <si>
    <t>INE453I07153</t>
  </si>
  <si>
    <t>Sr. No.</t>
  </si>
  <si>
    <t>Unrated</t>
  </si>
  <si>
    <t>INE030N07035</t>
  </si>
  <si>
    <t>INE810V08015</t>
  </si>
  <si>
    <t>INE117N07014</t>
  </si>
  <si>
    <t>INE437M07059</t>
  </si>
  <si>
    <t>INE117N07022</t>
  </si>
  <si>
    <t>INE882W07014</t>
  </si>
  <si>
    <t>INE882W07022</t>
  </si>
  <si>
    <t>INE918Z07019</t>
  </si>
  <si>
    <t>INE437M07067</t>
  </si>
  <si>
    <t>INE437M07075</t>
  </si>
  <si>
    <t>INE117N07030</t>
  </si>
  <si>
    <t>INE437M07083</t>
  </si>
  <si>
    <t>INE117N07048</t>
  </si>
  <si>
    <t>INE453I07120</t>
  </si>
  <si>
    <t>Shrem Tollway Pvt Ltd</t>
  </si>
  <si>
    <t>Client ISIN</t>
  </si>
  <si>
    <t>Rating</t>
  </si>
  <si>
    <t>CRISIL D</t>
  </si>
  <si>
    <t>IND AA-</t>
  </si>
  <si>
    <t>ICRA BB+</t>
  </si>
  <si>
    <t>ICRA BBB / Care BB+</t>
  </si>
  <si>
    <t>INE00UD07059</t>
  </si>
  <si>
    <t>INE00UD07042</t>
  </si>
  <si>
    <t>INE00UD07026</t>
  </si>
  <si>
    <t>INE00UD07018</t>
  </si>
  <si>
    <t>INE00UD07034</t>
  </si>
  <si>
    <t>IND A+</t>
  </si>
  <si>
    <t>IL&amp;FS  Infrastructure Debt Fund Series 1B</t>
  </si>
  <si>
    <t>Debt Instrument-Listed / Awaiting listing</t>
  </si>
  <si>
    <t>ICRA BBB / Care BBB+</t>
  </si>
  <si>
    <t>Portfolio as on 31-March-2020</t>
  </si>
  <si>
    <t>ICRA B+</t>
  </si>
  <si>
    <t>Babcock Borsig Ltd</t>
  </si>
  <si>
    <t>IL&amp;FS  Infrastructure Debt Fund Series 1C</t>
  </si>
  <si>
    <t>Kanchanjunga Power Company Pvt Ltd</t>
  </si>
  <si>
    <t>AMRI Hospitals Ltd</t>
  </si>
  <si>
    <t>IL&amp;FS  Infrastructure Debt Fund Series 2A</t>
  </si>
  <si>
    <t>Janaadhar (India) Private Ltd</t>
  </si>
  <si>
    <t>Kaynes Technology India Private Ltd</t>
  </si>
  <si>
    <t>IL&amp;FS  Infrastructure Debt Fund Series 2B</t>
  </si>
  <si>
    <t>IL&amp;FS  Infrastructure Debt Fund Series 2C</t>
  </si>
  <si>
    <t>Debt Instrument-Listed</t>
  </si>
  <si>
    <t>IL&amp;FS  Infrastructure Debt Fund Series 3A</t>
  </si>
  <si>
    <t>IL&amp;FS  Infrastructure Debt Fund Series 3B</t>
  </si>
  <si>
    <t>Scheme Name</t>
  </si>
  <si>
    <t>Mar-2020</t>
  </si>
  <si>
    <t>IL&amp;FS IDF Series 1B</t>
  </si>
  <si>
    <t>IL&amp;FS IDF Series 1C</t>
  </si>
  <si>
    <t>IL&amp;FS IDF Series 2A</t>
  </si>
  <si>
    <t>IL&amp;FS IDF Series 2B</t>
  </si>
  <si>
    <t>IL&amp;FS IDF Series 2C</t>
  </si>
  <si>
    <t>IL&amp;FS IDF Series 3A</t>
  </si>
  <si>
    <t>IL&amp;FS IDF Series 3B</t>
  </si>
  <si>
    <t>IL&amp;FS Infrastructure Debt Fund - Series 1-B and 1-C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</si>
  <si>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</si>
  <si>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</si>
  <si>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</si>
  <si>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IL&amp;FS Infrastructure Debt Fund - Series 3-A and 3-B</t>
  </si>
  <si>
    <t>The IL&amp;FS Financial Centre, 1st Floor, Plot C-22, G-Block, Bandra Kurla Complex, Bandra East, Mumbai-400051 (www.ilfsinfrafund.com)</t>
  </si>
  <si>
    <t>Portfolio as on   March 31 2020</t>
  </si>
  <si>
    <t>Name of Instrument</t>
  </si>
  <si>
    <t>Market value</t>
  </si>
  <si>
    <t>% to Net Assets</t>
  </si>
  <si>
    <t>(` In lakhs)</t>
  </si>
  <si>
    <t>Non Convertible Debentures-Listed</t>
  </si>
  <si>
    <t>Non Convertible Debentures-Privately placed (Unlisted)</t>
  </si>
  <si>
    <t>Babcock Borsing Ltd</t>
  </si>
  <si>
    <t>Triparty CBLO, Current Assets and Current Liabilities</t>
  </si>
  <si>
    <t>Last 1 year</t>
  </si>
  <si>
    <t>Last 3 year</t>
  </si>
  <si>
    <t>Last 5 year</t>
  </si>
  <si>
    <t>Since inception</t>
  </si>
  <si>
    <t>Scheme return</t>
  </si>
  <si>
    <t>Benchmark *</t>
  </si>
  <si>
    <t>IIDF Series -1B</t>
  </si>
  <si>
    <t>IIDF Series -1C</t>
  </si>
  <si>
    <t>IIDF Series -2A</t>
  </si>
  <si>
    <t>IIDF Series -2B</t>
  </si>
  <si>
    <t>IIDF Series -2C</t>
  </si>
  <si>
    <t>IIDF Series -3A</t>
  </si>
  <si>
    <t>IIDF Series -3B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</si>
  <si>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</si>
  <si>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</si>
  <si>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</si>
  <si>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</si>
  <si>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</si>
  <si>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</si>
  <si>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Sl. No.</t>
  </si>
  <si>
    <t>Scheme Category/ Scheme Name</t>
  </si>
  <si>
    <t>IL&amp;FS Mutual Fund Infrastructure Debt Fund : Net Assets Under Management (AUM) as on 31 Mar,2020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</si>
  <si>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</si>
  <si>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</si>
  <si>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</si>
  <si>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</si>
  <si>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T30</t>
  </si>
  <si>
    <t>B30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</si>
  <si>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</si>
  <si>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</si>
  <si>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</si>
  <si>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</si>
  <si>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</si>
  <si>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</si>
  <si>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</si>
  <si>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</si>
  <si>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</si>
  <si>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</si>
  <si>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</si>
  <si>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</si>
  <si>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</si>
  <si>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</si>
  <si>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</si>
  <si>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</si>
  <si>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</si>
  <si>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</si>
  <si>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</si>
  <si>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IL&amp;FS Mutual Fund Infrastructure Debt Fund 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</si>
  <si>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</si>
  <si>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</si>
  <si>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</si>
  <si>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</si>
  <si>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</si>
  <si>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</si>
  <si>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</si>
  <si>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</si>
  <si>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</si>
  <si>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</si>
  <si>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</si>
  <si>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</si>
  <si>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</si>
  <si>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</si>
  <si>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</si>
  <si>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</si>
  <si>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</si>
  <si>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</si>
  <si>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</si>
  <si>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</si>
  <si>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</si>
  <si>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</si>
  <si>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</si>
  <si>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</si>
  <si>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</si>
  <si>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</si>
  <si>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</si>
  <si>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</si>
  <si>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</si>
  <si>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</si>
  <si>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</si>
  <si>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</si>
  <si>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</si>
  <si>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</si>
  <si>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Table showing State wise /Union Territory wise contribution to AUM of category of schemes as on 31-Mar-2020</t>
  </si>
  <si>
    <t>IL&amp;FS Mutual Fund Infrastructure Debt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</si>
  <si>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</si>
  <si>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</si>
  <si>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</si>
  <si>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</si>
  <si>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</si>
  <si>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</si>
  <si>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</si>
  <si>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</si>
  <si>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</si>
  <si>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</si>
  <si>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</si>
  <si>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</si>
  <si>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</si>
  <si>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</si>
  <si>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</si>
  <si>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</si>
  <si>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</si>
  <si>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</si>
  <si>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</si>
  <si>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</si>
  <si>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</si>
  <si>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</si>
  <si>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</si>
  <si>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</si>
  <si>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</si>
  <si>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</si>
  <si>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</si>
  <si>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</si>
  <si>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</si>
  <si>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</si>
  <si>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</si>
  <si>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</si>
  <si>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</si>
  <si>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</si>
  <si>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</si>
  <si>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</si>
  <si>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</si>
  <si>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</si>
  <si>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</si>
  <si>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</si>
  <si>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</si>
  <si>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</si>
  <si>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</si>
  <si>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</si>
  <si>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Details of Votes cast during the quarter ended March, of the Financial year 2019-2020</t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</si>
  <si>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</si>
  <si>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</si>
  <si>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</si>
  <si>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</si>
  <si>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</si>
  <si>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</si>
  <si>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</si>
  <si>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</si>
  <si>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NA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</si>
  <si>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</si>
  <si>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Details of Votes cast during the Financial year 2019-2020</t>
  </si>
  <si>
    <t>Quarter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</si>
  <si>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</si>
  <si>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Summary of Votes cast during the F.Y. 2019-2020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</si>
  <si>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</si>
  <si>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</si>
  <si>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</si>
  <si>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</si>
  <si>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</si>
  <si>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</si>
  <si>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</si>
  <si>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Trade Report</t>
  </si>
  <si>
    <t>Transaction Date</t>
  </si>
  <si>
    <t>Value Date</t>
  </si>
  <si>
    <t>Settlement Date</t>
  </si>
  <si>
    <t>Asset Type Group</t>
  </si>
  <si>
    <t>Asset Type Name</t>
  </si>
  <si>
    <t>ISIN Code</t>
  </si>
  <si>
    <t>Security Name</t>
  </si>
  <si>
    <t>Transaction Type</t>
  </si>
  <si>
    <t>Primary Market</t>
  </si>
  <si>
    <t>Interscheme</t>
  </si>
  <si>
    <t>Rate</t>
  </si>
  <si>
    <t>Gross Value</t>
  </si>
  <si>
    <t>01/03/2020</t>
  </si>
  <si>
    <t>NCD</t>
  </si>
  <si>
    <t>Non Convertible Debentures</t>
  </si>
  <si>
    <t>IN1BWILLIAON</t>
  </si>
  <si>
    <t>Williamson Magor &amp; Co. Limited-1B</t>
  </si>
  <si>
    <t>Sell</t>
  </si>
  <si>
    <t>N</t>
  </si>
  <si>
    <t>IN1CWILLIAON</t>
  </si>
  <si>
    <t>Williamson Magor &amp; Co. Limited-1C</t>
  </si>
  <si>
    <t>IN2AWILLIAON</t>
  </si>
  <si>
    <t>Williamson Magor &amp; Co. Limited-2A</t>
  </si>
  <si>
    <t>IN2BWILLIAON</t>
  </si>
  <si>
    <t>Williamson Magor &amp; Co. Limited-2B</t>
  </si>
  <si>
    <t>IN2CWILLIAON</t>
  </si>
  <si>
    <t>Williamson Magor &amp; Co. Limited-2C</t>
  </si>
  <si>
    <t>02/03/2020</t>
  </si>
  <si>
    <t>TRP</t>
  </si>
  <si>
    <t>INILFS020320</t>
  </si>
  <si>
    <t>TREPS 02-Mar-2020 DEPO 10</t>
  </si>
  <si>
    <t>INTREP030320</t>
  </si>
  <si>
    <t>TREPS 03-MAR-2020</t>
  </si>
  <si>
    <t>Buy</t>
  </si>
  <si>
    <t>03/03/2020</t>
  </si>
  <si>
    <t>INILFS030320</t>
  </si>
  <si>
    <t>TREPS 03-Mar-2020 DEPO 10</t>
  </si>
  <si>
    <t>INILFS040320</t>
  </si>
  <si>
    <t>TREPS 04-Mar-2020 DEPO 10</t>
  </si>
  <si>
    <t>04/03/2020</t>
  </si>
  <si>
    <t>INILFS11MR20</t>
  </si>
  <si>
    <t>TREPS 11-Mar-2020 DEPO 10</t>
  </si>
  <si>
    <t>IN1050TIM1CC</t>
  </si>
  <si>
    <t>10.50 Time Technoplast Limited 010423-1C</t>
  </si>
  <si>
    <t>IN10.70JAN2A</t>
  </si>
  <si>
    <t>10.70% Janaadhar Pvt Ltd. 19.03.2023-2A</t>
  </si>
  <si>
    <t>IN13.50JAN2A</t>
  </si>
  <si>
    <t>13.50% Janaadhar Pvt Ltd. 19.03.2023-2A</t>
  </si>
  <si>
    <t>IN10.70JAN2B</t>
  </si>
  <si>
    <t>10.70% Janaadhar Pvt Ltd. 19.03.2023-2B</t>
  </si>
  <si>
    <t>IN1050TIM2BB</t>
  </si>
  <si>
    <t>10.50 Time Technoplast Limited 010423-2B</t>
  </si>
  <si>
    <t>IN10.50TIM2C</t>
  </si>
  <si>
    <t>10.50 Time Technoplast Limited 010423-2C</t>
  </si>
  <si>
    <t>INJANAADHA3A</t>
  </si>
  <si>
    <t>13.50% Janaadhar Pvt Ltd 19.03.2023-3A</t>
  </si>
  <si>
    <t>11/03/2020</t>
  </si>
  <si>
    <t>INILFS16MR20</t>
  </si>
  <si>
    <t>TREPS 16-Mar-2020 DEPO 10</t>
  </si>
  <si>
    <t>16/03/2020</t>
  </si>
  <si>
    <t>INILFS230320</t>
  </si>
  <si>
    <t>TREPS 23-Mar-2020 DEPO 10</t>
  </si>
  <si>
    <t>INILFS170320</t>
  </si>
  <si>
    <t>TREPS 17-Mar-2020 DEPO 10</t>
  </si>
  <si>
    <t>17/03/2020</t>
  </si>
  <si>
    <t>19/03/2020</t>
  </si>
  <si>
    <t>INILFS180320</t>
  </si>
  <si>
    <t>TREPS 18-Mar-2020 DEPO 10</t>
  </si>
  <si>
    <t>18/03/2020</t>
  </si>
  <si>
    <t>INILFS190320</t>
  </si>
  <si>
    <t>TREPS 19-Mar-2020 DEPO 10</t>
  </si>
  <si>
    <t>INILFS200320</t>
  </si>
  <si>
    <t>TREPS 20-Mar-2020 DEPO 10</t>
  </si>
  <si>
    <t>20/03/2020</t>
  </si>
  <si>
    <t>23/03/2020</t>
  </si>
  <si>
    <t>INILFS090420</t>
  </si>
  <si>
    <t>TREPS 09-Apr-2020 DEPO 10</t>
  </si>
  <si>
    <t>26/03/2020</t>
  </si>
  <si>
    <t>27/03/2020</t>
  </si>
  <si>
    <t>INILFS030420</t>
  </si>
  <si>
    <t>TREPS 03-Apr-2020 DEPO 10</t>
  </si>
  <si>
    <t>31/03/2020</t>
  </si>
  <si>
    <t>INGHV1B15021</t>
  </si>
  <si>
    <t>GHV HOSPITALITY Ind PVT LTD_1B_150421-1B</t>
  </si>
  <si>
    <t>INGHV1A1501B</t>
  </si>
  <si>
    <t>GHV HOSPITALITY Ind PVT LTD_1A_150421-1B</t>
  </si>
  <si>
    <t>INAMRI1B031B</t>
  </si>
  <si>
    <t>10.80_AMRI Hospitals Ltd_31032021-1B</t>
  </si>
  <si>
    <t>INGHV150421C</t>
  </si>
  <si>
    <t>GHV HOSPITALITY Ind PVT LTD_1A_150421-1C</t>
  </si>
  <si>
    <t>INGHV1C15021</t>
  </si>
  <si>
    <t>GHV HOSPITALITY Ind PVT LTD_1C_150421-1C</t>
  </si>
  <si>
    <t>INILFS080420</t>
  </si>
  <si>
    <t>TREPS 08-Apr-2020 DEPO 10</t>
  </si>
  <si>
    <t>INAMRI2A0920</t>
  </si>
  <si>
    <t>10.80_AMRI Hospitals Ltd_30092020-2A</t>
  </si>
  <si>
    <t>INGHV1A15021</t>
  </si>
  <si>
    <t>GHV HOSPITALITY Ind PVT LTD_1A_150421-2A</t>
  </si>
  <si>
    <t>INGHV2A15021</t>
  </si>
  <si>
    <t>GHV HOSPITALITY Ind PVT LTD_2A_150421-2A</t>
  </si>
  <si>
    <t>INGHV150422B</t>
  </si>
  <si>
    <t>GHV HOSPITALITY Ind PVT LTD_1A_150421-2B</t>
  </si>
  <si>
    <t>INGHV2B15021</t>
  </si>
  <si>
    <t>GHV HOSPITALITY Ind PVT LTD_2B_150421-2B</t>
  </si>
</sst>
</file>

<file path=xl/styles.xml><?xml version="1.0" encoding="utf-8"?>
<styleSheet xmlns="http://schemas.openxmlformats.org/spreadsheetml/2006/main">
  <numFmts count="6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mm/dd/yy;@"/>
    <numFmt numFmtId="181" formatCode="m/d/yy;@"/>
    <numFmt numFmtId="182" formatCode="#########0.00####"/>
    <numFmt numFmtId="183" formatCode="#########0.000###"/>
    <numFmt numFmtId="184" formatCode="#############0.00"/>
    <numFmt numFmtId="185" formatCode="0.000000_);[Red]\(0.000000\)"/>
    <numFmt numFmtId="186" formatCode="#############0.000000"/>
    <numFmt numFmtId="187" formatCode="#,##0.000000"/>
    <numFmt numFmtId="188" formatCode="#,##0.000000_);[Red]\(#,##0.000000\)"/>
    <numFmt numFmtId="189" formatCode="dd/mm/yyyy;@"/>
    <numFmt numFmtId="190" formatCode="000000"/>
    <numFmt numFmtId="191" formatCode="[$-409]&quot; &quot;dd&quot; &quot;mmmm&quot; &quot;yyyy"/>
    <numFmt numFmtId="192" formatCode="#,##0.00000000_);\(#,##0.00000000\)"/>
    <numFmt numFmtId="193" formatCode="#,##0.000000_ ;\-#,##0.000000\ "/>
    <numFmt numFmtId="194" formatCode="#,##0.00000_ ;\-#,##0.00000\ "/>
    <numFmt numFmtId="195" formatCode="#,##0.0000_ ;\-#,##0.0000\ "/>
    <numFmt numFmtId="196" formatCode="#,##0.000_ ;\-#,##0.000\ "/>
    <numFmt numFmtId="197" formatCode="#,##0.00_ ;\-#,##0.00\ "/>
    <numFmt numFmtId="198" formatCode="#,##0.00000"/>
    <numFmt numFmtId="199" formatCode="#,##0.0000"/>
    <numFmt numFmtId="200" formatCode="#,##0.000"/>
    <numFmt numFmtId="201" formatCode="#,##0.0"/>
    <numFmt numFmtId="202" formatCode="#,##0_ ;\-#,##0\ "/>
    <numFmt numFmtId="203" formatCode="#,##0.0_ ;\-#,##0.0\ "/>
    <numFmt numFmtId="204" formatCode="#,##0.00000000"/>
    <numFmt numFmtId="205" formatCode="#,##0.00;[Red]#,##0.00"/>
    <numFmt numFmtId="206" formatCode="[$-4009]dd\ mmmm\ yyyy"/>
    <numFmt numFmtId="207" formatCode="0.00_ ;\-0.00\ "/>
    <numFmt numFmtId="208" formatCode="0.0%"/>
    <numFmt numFmtId="209" formatCode="#,##0.000;\-#,##0.000"/>
    <numFmt numFmtId="210" formatCode="_(* #,##0.000_);_(* \(#,##0.000\);_(* &quot;-&quot;??_);_(@_)"/>
    <numFmt numFmtId="211" formatCode="_(* #,##0.0000_);_(* \(#,##0.0000\);_(* &quot;-&quot;??_);_(@_)"/>
    <numFmt numFmtId="212" formatCode="0.000%"/>
    <numFmt numFmtId="213" formatCode="#,##0.0000000000000"/>
    <numFmt numFmtId="214" formatCode="#,##0.00000000000000"/>
    <numFmt numFmtId="215" formatCode="#,##0.0000000"/>
    <numFmt numFmtId="216" formatCode="_(* #,##0_);_(* \(#,##0\);_(* &quot;-&quot;??_);_(@_)"/>
    <numFmt numFmtId="217" formatCode="_ * #,##0_)_£_ ;_ * \(#,##0\)_£_ ;_ * &quot;-&quot;??_)_£_ ;_ @_ "/>
    <numFmt numFmtId="218" formatCode="0.0000"/>
    <numFmt numFmtId="219" formatCode="0.0000000"/>
    <numFmt numFmtId="220" formatCode="[$-409]dd\-mmm\-yy;@"/>
    <numFmt numFmtId="221" formatCode="0.00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color indexed="56"/>
      <name val="Tahoma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name val="Mang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6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Protection="0">
      <alignment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1" applyFont="1" applyFill="1" applyBorder="1">
      <alignment/>
      <protection/>
    </xf>
    <xf numFmtId="15" fontId="3" fillId="32" borderId="10" xfId="61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11" fillId="33" borderId="11" xfId="60" applyNumberFormat="1" applyFont="1" applyFill="1" applyBorder="1" applyAlignment="1" applyProtection="1">
      <alignment horizontal="center" wrapText="1"/>
      <protection/>
    </xf>
    <xf numFmtId="49" fontId="11" fillId="33" borderId="11" xfId="60" applyNumberFormat="1" applyFont="1" applyFill="1" applyBorder="1" applyAlignment="1" applyProtection="1">
      <alignment horizontal="left" wrapText="1"/>
      <protection/>
    </xf>
    <xf numFmtId="3" fontId="11" fillId="33" borderId="11" xfId="60" applyNumberFormat="1" applyFont="1" applyFill="1" applyBorder="1" applyAlignment="1" applyProtection="1">
      <alignment horizontal="right" wrapText="1"/>
      <protection/>
    </xf>
    <xf numFmtId="4" fontId="11" fillId="33" borderId="11" xfId="60" applyNumberFormat="1" applyFont="1" applyFill="1" applyBorder="1" applyAlignment="1" applyProtection="1">
      <alignment horizontal="right" wrapText="1"/>
      <protection/>
    </xf>
    <xf numFmtId="0" fontId="18" fillId="0" borderId="0" xfId="0" applyFont="1" applyAlignment="1">
      <alignment/>
    </xf>
    <xf numFmtId="49" fontId="12" fillId="34" borderId="11" xfId="60" applyNumberFormat="1" applyFont="1" applyFill="1" applyBorder="1" applyAlignment="1" applyProtection="1">
      <alignment horizontal="center" wrapText="1"/>
      <protection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3" fontId="12" fillId="34" borderId="11" xfId="60" applyNumberFormat="1" applyFont="1" applyFill="1" applyBorder="1" applyAlignment="1" applyProtection="1">
      <alignment horizontal="right" wrapText="1"/>
      <protection/>
    </xf>
    <xf numFmtId="4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left" wrapText="1"/>
    </xf>
    <xf numFmtId="4" fontId="13" fillId="0" borderId="12" xfId="0" applyNumberFormat="1" applyFont="1" applyFill="1" applyBorder="1" applyAlignment="1">
      <alignment horizontal="right" wrapText="1"/>
    </xf>
    <xf numFmtId="2" fontId="13" fillId="0" borderId="13" xfId="0" applyNumberFormat="1" applyFont="1" applyFill="1" applyBorder="1" applyAlignment="1">
      <alignment horizontal="right"/>
    </xf>
    <xf numFmtId="187" fontId="13" fillId="0" borderId="13" xfId="0" applyNumberFormat="1" applyFont="1" applyFill="1" applyBorder="1" applyAlignment="1">
      <alignment horizontal="right" wrapText="1"/>
    </xf>
    <xf numFmtId="4" fontId="13" fillId="0" borderId="13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left" wrapText="1"/>
    </xf>
    <xf numFmtId="49" fontId="12" fillId="34" borderId="11" xfId="60" applyNumberFormat="1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 wrapText="1"/>
    </xf>
    <xf numFmtId="0" fontId="15" fillId="0" borderId="13" xfId="0" applyFont="1" applyBorder="1" applyAlignment="1">
      <alignment/>
    </xf>
    <xf numFmtId="0" fontId="14" fillId="0" borderId="13" xfId="0" applyNumberFormat="1" applyFont="1" applyFill="1" applyBorder="1" applyAlignment="1">
      <alignment/>
    </xf>
    <xf numFmtId="39" fontId="7" fillId="0" borderId="13" xfId="0" applyNumberFormat="1" applyFont="1" applyBorder="1" applyAlignment="1">
      <alignment/>
    </xf>
    <xf numFmtId="39" fontId="13" fillId="0" borderId="12" xfId="0" applyNumberFormat="1" applyFont="1" applyFill="1" applyBorder="1" applyAlignment="1">
      <alignment horizontal="right" wrapText="1"/>
    </xf>
    <xf numFmtId="0" fontId="19" fillId="0" borderId="0" xfId="0" applyFont="1" applyAlignment="1">
      <alignment/>
    </xf>
    <xf numFmtId="10" fontId="13" fillId="0" borderId="12" xfId="0" applyNumberFormat="1" applyFont="1" applyFill="1" applyBorder="1" applyAlignment="1">
      <alignment horizontal="right" wrapText="1"/>
    </xf>
    <xf numFmtId="10" fontId="13" fillId="0" borderId="13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1" fillId="33" borderId="11" xfId="60" applyNumberFormat="1" applyFont="1" applyFill="1" applyBorder="1" applyAlignment="1" applyProtection="1">
      <alignment horizontal="right" wrapText="1"/>
      <protection/>
    </xf>
    <xf numFmtId="49" fontId="12" fillId="34" borderId="11" xfId="60" applyNumberFormat="1" applyFont="1" applyFill="1" applyBorder="1" applyAlignment="1" applyProtection="1">
      <alignment horizontal="right" wrapText="1"/>
      <protection/>
    </xf>
    <xf numFmtId="0" fontId="13" fillId="0" borderId="12" xfId="0" applyFont="1" applyFill="1" applyBorder="1" applyAlignment="1">
      <alignment horizontal="right" wrapText="1"/>
    </xf>
    <xf numFmtId="0" fontId="13" fillId="0" borderId="13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0" fontId="8" fillId="0" borderId="13" xfId="0" applyNumberFormat="1" applyFont="1" applyFill="1" applyBorder="1" applyAlignment="1">
      <alignment horizontal="right"/>
    </xf>
    <xf numFmtId="10" fontId="8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10" fontId="8" fillId="0" borderId="0" xfId="64" applyNumberFormat="1" applyFont="1" applyFill="1" applyAlignment="1">
      <alignment/>
    </xf>
    <xf numFmtId="10" fontId="13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right" wrapText="1"/>
    </xf>
    <xf numFmtId="49" fontId="4" fillId="34" borderId="11" xfId="60" applyNumberFormat="1" applyFont="1" applyFill="1" applyBorder="1" applyAlignment="1" applyProtection="1">
      <alignment horizontal="center" wrapText="1"/>
      <protection/>
    </xf>
    <xf numFmtId="3" fontId="4" fillId="34" borderId="11" xfId="60" applyNumberFormat="1" applyFont="1" applyFill="1" applyBorder="1" applyAlignment="1" applyProtection="1">
      <alignment horizontal="right" wrapText="1"/>
      <protection/>
    </xf>
    <xf numFmtId="10" fontId="4" fillId="34" borderId="11" xfId="60" applyNumberFormat="1" applyFont="1" applyFill="1" applyBorder="1" applyAlignment="1" applyProtection="1">
      <alignment horizontal="right" wrapText="1"/>
      <protection/>
    </xf>
    <xf numFmtId="0" fontId="81" fillId="0" borderId="10" xfId="0" applyFont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16" fillId="35" borderId="0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4" fillId="0" borderId="12" xfId="0" applyFont="1" applyFill="1" applyBorder="1" applyAlignment="1">
      <alignment horizontal="left" wrapText="1"/>
    </xf>
    <xf numFmtId="49" fontId="4" fillId="34" borderId="11" xfId="60" applyNumberFormat="1" applyFont="1" applyFill="1" applyBorder="1" applyAlignment="1" applyProtection="1">
      <alignment horizontal="left" wrapText="1"/>
      <protection/>
    </xf>
    <xf numFmtId="0" fontId="13" fillId="0" borderId="13" xfId="0" applyFont="1" applyFill="1" applyBorder="1" applyAlignment="1">
      <alignment horizontal="left" wrapText="1"/>
    </xf>
    <xf numFmtId="202" fontId="13" fillId="0" borderId="13" xfId="0" applyNumberFormat="1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0" fontId="13" fillId="0" borderId="12" xfId="64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4" fontId="13" fillId="0" borderId="12" xfId="0" applyNumberFormat="1" applyFont="1" applyFill="1" applyBorder="1" applyAlignment="1">
      <alignment horizontal="left" wrapText="1"/>
    </xf>
    <xf numFmtId="0" fontId="17" fillId="0" borderId="16" xfId="0" applyFont="1" applyBorder="1" applyAlignment="1">
      <alignment horizontal="center"/>
    </xf>
    <xf numFmtId="17" fontId="17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216" fontId="1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216" fontId="1" fillId="0" borderId="14" xfId="42" applyNumberFormat="1" applyFont="1" applyBorder="1" applyAlignment="1">
      <alignment/>
    </xf>
    <xf numFmtId="0" fontId="0" fillId="0" borderId="21" xfId="0" applyBorder="1" applyAlignment="1">
      <alignment/>
    </xf>
    <xf numFmtId="216" fontId="1" fillId="0" borderId="22" xfId="42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59" applyFont="1" applyFill="1" applyBorder="1" applyAlignment="1">
      <alignment horizontal="center" vertical="top" wrapText="1"/>
      <protection/>
    </xf>
    <xf numFmtId="0" fontId="37" fillId="0" borderId="0" xfId="59" applyFont="1" applyFill="1" applyBorder="1" applyAlignment="1">
      <alignment horizontal="center" vertical="top" wrapText="1"/>
      <protection/>
    </xf>
    <xf numFmtId="217" fontId="38" fillId="35" borderId="0" xfId="44" applyNumberFormat="1" applyFont="1" applyFill="1" applyBorder="1" applyAlignment="1">
      <alignment horizontal="center" vertical="top" wrapText="1"/>
    </xf>
    <xf numFmtId="217" fontId="38" fillId="0" borderId="0" xfId="44" applyNumberFormat="1" applyFont="1" applyFill="1" applyBorder="1" applyAlignment="1">
      <alignment horizontal="center" vertical="top" wrapText="1"/>
    </xf>
    <xf numFmtId="0" fontId="39" fillId="36" borderId="23" xfId="59" applyFont="1" applyFill="1" applyBorder="1" applyAlignment="1">
      <alignment horizontal="center" vertical="top" wrapText="1"/>
      <protection/>
    </xf>
    <xf numFmtId="0" fontId="39" fillId="36" borderId="24" xfId="59" applyFont="1" applyFill="1" applyBorder="1" applyAlignment="1">
      <alignment horizontal="center" vertical="top" wrapText="1"/>
      <protection/>
    </xf>
    <xf numFmtId="0" fontId="39" fillId="36" borderId="25" xfId="59" applyFont="1" applyFill="1" applyBorder="1" applyAlignment="1">
      <alignment horizontal="center" vertical="top" wrapText="1"/>
      <protection/>
    </xf>
    <xf numFmtId="0" fontId="39" fillId="37" borderId="26" xfId="59" applyFont="1" applyFill="1" applyBorder="1" applyAlignment="1">
      <alignment horizontal="center" vertical="top" wrapText="1"/>
      <protection/>
    </xf>
    <xf numFmtId="217" fontId="39" fillId="37" borderId="26" xfId="44" applyNumberFormat="1" applyFont="1" applyFill="1" applyBorder="1" applyAlignment="1">
      <alignment horizontal="center" vertical="top" wrapText="1"/>
    </xf>
    <xf numFmtId="39" fontId="39" fillId="37" borderId="10" xfId="44" applyNumberFormat="1" applyFont="1" applyFill="1" applyBorder="1" applyAlignment="1">
      <alignment horizontal="center" vertical="top" wrapText="1"/>
    </xf>
    <xf numFmtId="10" fontId="39" fillId="37" borderId="26" xfId="65" applyNumberFormat="1" applyFont="1" applyFill="1" applyBorder="1" applyAlignment="1">
      <alignment horizontal="center" vertical="top" wrapText="1"/>
    </xf>
    <xf numFmtId="0" fontId="39" fillId="37" borderId="27" xfId="59" applyFont="1" applyFill="1" applyBorder="1" applyAlignment="1">
      <alignment horizontal="center" vertical="top" wrapText="1"/>
      <protection/>
    </xf>
    <xf numFmtId="217" fontId="39" fillId="37" borderId="27" xfId="44" applyNumberFormat="1" applyFont="1" applyFill="1" applyBorder="1" applyAlignment="1">
      <alignment horizontal="center" vertical="top" wrapText="1"/>
    </xf>
    <xf numFmtId="10" fontId="39" fillId="37" borderId="27" xfId="65" applyNumberFormat="1" applyFont="1" applyFill="1" applyBorder="1" applyAlignment="1">
      <alignment horizontal="center" vertical="top" wrapText="1"/>
    </xf>
    <xf numFmtId="0" fontId="40" fillId="0" borderId="10" xfId="59" applyFont="1" applyFill="1" applyBorder="1">
      <alignment/>
      <protection/>
    </xf>
    <xf numFmtId="216" fontId="40" fillId="0" borderId="10" xfId="44" applyNumberFormat="1" applyFont="1" applyFill="1" applyBorder="1" applyAlignment="1">
      <alignment/>
    </xf>
    <xf numFmtId="39" fontId="40" fillId="0" borderId="10" xfId="59" applyNumberFormat="1" applyFont="1" applyFill="1" applyBorder="1">
      <alignment/>
      <protection/>
    </xf>
    <xf numFmtId="10" fontId="40" fillId="0" borderId="10" xfId="59" applyNumberFormat="1" applyFont="1" applyFill="1" applyBorder="1">
      <alignment/>
      <protection/>
    </xf>
    <xf numFmtId="0" fontId="40" fillId="0" borderId="10" xfId="59" applyFont="1" applyFill="1" applyBorder="1" applyAlignment="1">
      <alignment/>
      <protection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0" fontId="40" fillId="0" borderId="10" xfId="59" applyFont="1" applyBorder="1">
      <alignment/>
      <protection/>
    </xf>
    <xf numFmtId="0" fontId="41" fillId="38" borderId="10" xfId="59" applyFont="1" applyFill="1" applyBorder="1">
      <alignment/>
      <protection/>
    </xf>
    <xf numFmtId="39" fontId="41" fillId="38" borderId="10" xfId="59" applyNumberFormat="1" applyFont="1" applyFill="1" applyBorder="1">
      <alignment/>
      <protection/>
    </xf>
    <xf numFmtId="10" fontId="41" fillId="38" borderId="10" xfId="59" applyNumberFormat="1" applyFont="1" applyFill="1" applyBorder="1">
      <alignment/>
      <protection/>
    </xf>
    <xf numFmtId="171" fontId="40" fillId="0" borderId="10" xfId="44" applyFont="1" applyFill="1" applyBorder="1" applyAlignment="1">
      <alignment/>
    </xf>
    <xf numFmtId="10" fontId="41" fillId="38" borderId="10" xfId="59" applyNumberFormat="1" applyFont="1" applyFill="1" applyBorder="1" applyAlignment="1">
      <alignment horizontal="right"/>
      <protection/>
    </xf>
    <xf numFmtId="4" fontId="42" fillId="0" borderId="10" xfId="60" applyNumberFormat="1" applyFont="1" applyFill="1" applyBorder="1">
      <alignment/>
    </xf>
    <xf numFmtId="216" fontId="42" fillId="0" borderId="10" xfId="42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83" fillId="0" borderId="10" xfId="0" applyFont="1" applyBorder="1" applyAlignment="1">
      <alignment horizontal="justify" vertical="top" wrapText="1"/>
    </xf>
    <xf numFmtId="10" fontId="84" fillId="0" borderId="10" xfId="0" applyNumberFormat="1" applyFont="1" applyBorder="1" applyAlignment="1">
      <alignment horizontal="justify" vertical="top" wrapText="1"/>
    </xf>
    <xf numFmtId="171" fontId="84" fillId="0" borderId="10" xfId="42" applyFont="1" applyBorder="1" applyAlignment="1">
      <alignment horizontal="justify" vertical="top" wrapText="1"/>
    </xf>
    <xf numFmtId="0" fontId="85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82" fillId="0" borderId="0" xfId="0" applyFont="1" applyFill="1" applyBorder="1" applyAlignment="1">
      <alignment horizontal="left" vertical="top" wrapText="1"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88" fillId="0" borderId="0" xfId="0" applyFont="1" applyAlignment="1">
      <alignment vertical="top"/>
    </xf>
    <xf numFmtId="0" fontId="87" fillId="0" borderId="0" xfId="0" applyFont="1" applyAlignment="1">
      <alignment horizontal="left" vertical="top" wrapText="1"/>
    </xf>
    <xf numFmtId="49" fontId="89" fillId="0" borderId="28" xfId="58" applyNumberFormat="1" applyFont="1" applyFill="1" applyBorder="1" applyAlignment="1">
      <alignment horizontal="center" vertical="center" wrapText="1"/>
      <protection/>
    </xf>
    <xf numFmtId="49" fontId="89" fillId="0" borderId="29" xfId="58" applyNumberFormat="1" applyFont="1" applyFill="1" applyBorder="1" applyAlignment="1">
      <alignment horizontal="center" vertical="center" wrapText="1"/>
      <protection/>
    </xf>
    <xf numFmtId="2" fontId="52" fillId="0" borderId="30" xfId="59" applyNumberFormat="1" applyFont="1" applyFill="1" applyBorder="1" applyAlignment="1">
      <alignment horizontal="center" vertical="top" wrapText="1"/>
      <protection/>
    </xf>
    <xf numFmtId="2" fontId="52" fillId="0" borderId="31" xfId="59" applyNumberFormat="1" applyFont="1" applyFill="1" applyBorder="1" applyAlignment="1">
      <alignment horizontal="center" vertical="top" wrapText="1"/>
      <protection/>
    </xf>
    <xf numFmtId="2" fontId="52" fillId="0" borderId="32" xfId="59" applyNumberFormat="1" applyFont="1" applyFill="1" applyBorder="1" applyAlignment="1">
      <alignment horizontal="center" vertical="top" wrapText="1"/>
      <protection/>
    </xf>
    <xf numFmtId="2" fontId="53" fillId="0" borderId="0" xfId="59" applyNumberFormat="1" applyFont="1">
      <alignment/>
      <protection/>
    </xf>
    <xf numFmtId="0" fontId="53" fillId="0" borderId="0" xfId="59" applyFont="1">
      <alignment/>
      <protection/>
    </xf>
    <xf numFmtId="49" fontId="89" fillId="0" borderId="33" xfId="58" applyNumberFormat="1" applyFont="1" applyFill="1" applyBorder="1" applyAlignment="1">
      <alignment horizontal="center" vertical="center" wrapText="1"/>
      <protection/>
    </xf>
    <xf numFmtId="49" fontId="89" fillId="0" borderId="34" xfId="58" applyNumberFormat="1" applyFont="1" applyFill="1" applyBorder="1" applyAlignment="1">
      <alignment horizontal="center" vertical="center" wrapText="1"/>
      <protection/>
    </xf>
    <xf numFmtId="2" fontId="54" fillId="0" borderId="30" xfId="59" applyNumberFormat="1" applyFont="1" applyFill="1" applyBorder="1" applyAlignment="1">
      <alignment horizontal="center" vertical="top" wrapText="1"/>
      <protection/>
    </xf>
    <xf numFmtId="2" fontId="54" fillId="0" borderId="31" xfId="59" applyNumberFormat="1" applyFont="1" applyFill="1" applyBorder="1" applyAlignment="1">
      <alignment horizontal="center" vertical="top" wrapText="1"/>
      <protection/>
    </xf>
    <xf numFmtId="2" fontId="54" fillId="0" borderId="32" xfId="59" applyNumberFormat="1" applyFont="1" applyFill="1" applyBorder="1" applyAlignment="1">
      <alignment horizontal="center" vertical="top" wrapText="1"/>
      <protection/>
    </xf>
    <xf numFmtId="3" fontId="54" fillId="0" borderId="35" xfId="59" applyNumberFormat="1" applyFont="1" applyFill="1" applyBorder="1" applyAlignment="1">
      <alignment horizontal="center" vertical="center" wrapText="1"/>
      <protection/>
    </xf>
    <xf numFmtId="2" fontId="55" fillId="0" borderId="0" xfId="59" applyNumberFormat="1" applyFont="1">
      <alignment/>
      <protection/>
    </xf>
    <xf numFmtId="0" fontId="55" fillId="0" borderId="0" xfId="59" applyFont="1">
      <alignment/>
      <protection/>
    </xf>
    <xf numFmtId="2" fontId="54" fillId="0" borderId="30" xfId="59" applyNumberFormat="1" applyFont="1" applyFill="1" applyBorder="1" applyAlignment="1">
      <alignment horizontal="center"/>
      <protection/>
    </xf>
    <xf numFmtId="2" fontId="54" fillId="0" borderId="31" xfId="59" applyNumberFormat="1" applyFont="1" applyFill="1" applyBorder="1" applyAlignment="1">
      <alignment horizontal="center"/>
      <protection/>
    </xf>
    <xf numFmtId="2" fontId="54" fillId="0" borderId="32" xfId="59" applyNumberFormat="1" applyFont="1" applyFill="1" applyBorder="1" applyAlignment="1">
      <alignment horizontal="center"/>
      <protection/>
    </xf>
    <xf numFmtId="3" fontId="54" fillId="0" borderId="36" xfId="59" applyNumberFormat="1" applyFont="1" applyFill="1" applyBorder="1" applyAlignment="1">
      <alignment horizontal="center" vertical="center" wrapText="1"/>
      <protection/>
    </xf>
    <xf numFmtId="2" fontId="54" fillId="0" borderId="0" xfId="59" applyNumberFormat="1" applyFont="1">
      <alignment/>
      <protection/>
    </xf>
    <xf numFmtId="0" fontId="54" fillId="0" borderId="0" xfId="59" applyFont="1">
      <alignment/>
      <protection/>
    </xf>
    <xf numFmtId="2" fontId="54" fillId="0" borderId="37" xfId="59" applyNumberFormat="1" applyFont="1" applyFill="1" applyBorder="1" applyAlignment="1">
      <alignment horizontal="center" vertical="top" wrapText="1"/>
      <protection/>
    </xf>
    <xf numFmtId="2" fontId="54" fillId="0" borderId="38" xfId="59" applyNumberFormat="1" applyFont="1" applyFill="1" applyBorder="1" applyAlignment="1">
      <alignment horizontal="center" vertical="top" wrapText="1"/>
      <protection/>
    </xf>
    <xf numFmtId="2" fontId="54" fillId="0" borderId="29" xfId="59" applyNumberFormat="1" applyFont="1" applyFill="1" applyBorder="1" applyAlignment="1">
      <alignment horizontal="center" vertical="top" wrapText="1"/>
      <protection/>
    </xf>
    <xf numFmtId="2" fontId="54" fillId="0" borderId="18" xfId="59" applyNumberFormat="1" applyFont="1" applyFill="1" applyBorder="1" applyAlignment="1">
      <alignment horizontal="center" vertical="top" wrapText="1"/>
      <protection/>
    </xf>
    <xf numFmtId="2" fontId="54" fillId="0" borderId="39" xfId="59" applyNumberFormat="1" applyFont="1" applyFill="1" applyBorder="1" applyAlignment="1">
      <alignment horizontal="center" vertical="top" wrapText="1"/>
      <protection/>
    </xf>
    <xf numFmtId="2" fontId="54" fillId="0" borderId="19" xfId="59" applyNumberFormat="1" applyFont="1" applyFill="1" applyBorder="1" applyAlignment="1">
      <alignment horizontal="center" vertical="top" wrapText="1"/>
      <protection/>
    </xf>
    <xf numFmtId="0" fontId="56" fillId="0" borderId="20" xfId="59" applyNumberFormat="1" applyFont="1" applyFill="1" applyBorder="1" applyAlignment="1">
      <alignment horizontal="center" wrapText="1"/>
      <protection/>
    </xf>
    <xf numFmtId="0" fontId="56" fillId="0" borderId="10" xfId="59" applyNumberFormat="1" applyFont="1" applyFill="1" applyBorder="1" applyAlignment="1">
      <alignment horizontal="center" wrapText="1"/>
      <protection/>
    </xf>
    <xf numFmtId="0" fontId="56" fillId="0" borderId="14" xfId="59" applyNumberFormat="1" applyFont="1" applyFill="1" applyBorder="1" applyAlignment="1">
      <alignment horizontal="center" wrapText="1"/>
      <protection/>
    </xf>
    <xf numFmtId="3" fontId="54" fillId="0" borderId="40" xfId="59" applyNumberFormat="1" applyFont="1" applyFill="1" applyBorder="1" applyAlignment="1">
      <alignment horizontal="center" vertical="center" wrapText="1"/>
      <protection/>
    </xf>
    <xf numFmtId="2" fontId="56" fillId="0" borderId="0" xfId="59" applyNumberFormat="1" applyFont="1">
      <alignment/>
      <protection/>
    </xf>
    <xf numFmtId="2" fontId="56" fillId="0" borderId="0" xfId="59" applyNumberFormat="1" applyFont="1" applyAlignment="1">
      <alignment horizontal="center"/>
      <protection/>
    </xf>
    <xf numFmtId="0" fontId="56" fillId="0" borderId="0" xfId="59" applyFont="1" applyAlignment="1">
      <alignment horizontal="center"/>
      <protection/>
    </xf>
    <xf numFmtId="0" fontId="56" fillId="0" borderId="0" xfId="59" applyFont="1">
      <alignment/>
      <protection/>
    </xf>
    <xf numFmtId="0" fontId="57" fillId="0" borderId="33" xfId="0" applyFont="1" applyBorder="1" applyAlignment="1">
      <alignment/>
    </xf>
    <xf numFmtId="0" fontId="57" fillId="0" borderId="34" xfId="0" applyFont="1" applyBorder="1" applyAlignment="1">
      <alignment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Font="1" applyBorder="1" applyAlignment="1">
      <alignment wrapText="1"/>
    </xf>
    <xf numFmtId="0" fontId="0" fillId="0" borderId="34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1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57" fillId="0" borderId="34" xfId="0" applyFont="1" applyBorder="1" applyAlignment="1">
      <alignment horizontal="right" wrapText="1"/>
    </xf>
    <xf numFmtId="0" fontId="58" fillId="0" borderId="34" xfId="0" applyFont="1" applyBorder="1" applyAlignment="1">
      <alignment wrapText="1"/>
    </xf>
    <xf numFmtId="0" fontId="5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34" xfId="0" applyFont="1" applyBorder="1" applyAlignment="1">
      <alignment horizontal="center" wrapText="1"/>
    </xf>
    <xf numFmtId="0" fontId="57" fillId="0" borderId="43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218" fontId="0" fillId="0" borderId="33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2" fontId="56" fillId="0" borderId="43" xfId="59" applyNumberFormat="1" applyFont="1" applyFill="1" applyBorder="1">
      <alignment/>
      <protection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57" fillId="0" borderId="45" xfId="0" applyFont="1" applyBorder="1" applyAlignment="1">
      <alignment/>
    </xf>
    <xf numFmtId="0" fontId="57" fillId="0" borderId="0" xfId="0" applyFont="1" applyBorder="1" applyAlignment="1">
      <alignment horizontal="right" wrapText="1"/>
    </xf>
    <xf numFmtId="0" fontId="57" fillId="0" borderId="0" xfId="0" applyFont="1" applyFill="1" applyBorder="1" applyAlignment="1">
      <alignment/>
    </xf>
    <xf numFmtId="0" fontId="57" fillId="0" borderId="44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2" fontId="56" fillId="0" borderId="10" xfId="59" applyNumberFormat="1" applyFont="1" applyFill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/>
      <protection/>
    </xf>
    <xf numFmtId="0" fontId="19" fillId="0" borderId="10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19" fontId="0" fillId="0" borderId="0" xfId="0" applyNumberFormat="1" applyAlignment="1">
      <alignment/>
    </xf>
    <xf numFmtId="0" fontId="59" fillId="0" borderId="0" xfId="0" applyFont="1" applyAlignment="1">
      <alignment horizontal="left" indent="6"/>
    </xf>
    <xf numFmtId="0" fontId="90" fillId="0" borderId="46" xfId="0" applyFont="1" applyBorder="1" applyAlignment="1">
      <alignment horizontal="center" vertical="top" wrapText="1"/>
    </xf>
    <xf numFmtId="0" fontId="90" fillId="0" borderId="47" xfId="0" applyFont="1" applyBorder="1" applyAlignment="1">
      <alignment horizontal="center" vertical="top" wrapText="1"/>
    </xf>
    <xf numFmtId="0" fontId="90" fillId="0" borderId="48" xfId="0" applyFont="1" applyBorder="1" applyAlignment="1">
      <alignment horizontal="center" vertical="top" wrapText="1"/>
    </xf>
    <xf numFmtId="0" fontId="91" fillId="0" borderId="49" xfId="0" applyFont="1" applyBorder="1" applyAlignment="1">
      <alignment horizontal="center" vertical="top" wrapText="1"/>
    </xf>
    <xf numFmtId="0" fontId="91" fillId="0" borderId="50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90" fillId="0" borderId="51" xfId="0" applyFont="1" applyBorder="1" applyAlignment="1">
      <alignment horizontal="center" vertical="top" wrapText="1"/>
    </xf>
    <xf numFmtId="0" fontId="59" fillId="0" borderId="52" xfId="0" applyFont="1" applyBorder="1" applyAlignment="1">
      <alignment horizontal="center" vertical="top" wrapText="1"/>
    </xf>
    <xf numFmtId="0" fontId="59" fillId="0" borderId="53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61" fillId="0" borderId="55" xfId="0" applyFont="1" applyBorder="1" applyAlignment="1">
      <alignment vertical="top" wrapText="1"/>
    </xf>
    <xf numFmtId="0" fontId="61" fillId="0" borderId="52" xfId="0" applyFont="1" applyBorder="1" applyAlignment="1">
      <alignment horizontal="center" vertical="top" wrapText="1"/>
    </xf>
    <xf numFmtId="0" fontId="61" fillId="0" borderId="53" xfId="0" applyFont="1" applyBorder="1" applyAlignment="1">
      <alignment horizontal="center" vertical="top" wrapText="1"/>
    </xf>
    <xf numFmtId="0" fontId="61" fillId="0" borderId="54" xfId="0" applyFont="1" applyBorder="1" applyAlignment="1">
      <alignment horizontal="center" vertical="top" wrapText="1"/>
    </xf>
    <xf numFmtId="0" fontId="61" fillId="0" borderId="56" xfId="0" applyFont="1" applyBorder="1" applyAlignment="1">
      <alignment vertical="top" wrapText="1"/>
    </xf>
    <xf numFmtId="0" fontId="61" fillId="0" borderId="57" xfId="0" applyFont="1" applyBorder="1" applyAlignment="1">
      <alignment vertical="top" wrapText="1"/>
    </xf>
    <xf numFmtId="0" fontId="61" fillId="0" borderId="56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220" fontId="0" fillId="0" borderId="0" xfId="0" applyNumberFormat="1" applyAlignment="1">
      <alignment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9" fillId="32" borderId="58" xfId="0" applyFont="1" applyFill="1" applyBorder="1" applyAlignment="1">
      <alignment horizontal="center" vertical="center" wrapText="1"/>
    </xf>
    <xf numFmtId="220" fontId="9" fillId="32" borderId="58" xfId="0" applyNumberFormat="1" applyFont="1" applyFill="1" applyBorder="1" applyAlignment="1">
      <alignment horizontal="center" vertical="center" wrapText="1"/>
    </xf>
    <xf numFmtId="0" fontId="9" fillId="32" borderId="58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/>
    </xf>
    <xf numFmtId="221" fontId="7" fillId="0" borderId="13" xfId="0" applyNumberFormat="1" applyFont="1" applyFill="1" applyBorder="1" applyAlignment="1">
      <alignment horizontal="right" wrapText="1"/>
    </xf>
    <xf numFmtId="221" fontId="7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 wrapText="1"/>
    </xf>
    <xf numFmtId="2" fontId="7" fillId="0" borderId="13" xfId="0" applyNumberFormat="1" applyFont="1" applyFill="1" applyBorder="1" applyAlignment="1">
      <alignment horizontal="left"/>
    </xf>
    <xf numFmtId="220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7" fillId="0" borderId="0" xfId="0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XDO_METADATA" xfId="61"/>
    <cellStyle name="Note" xfId="62"/>
    <cellStyle name="Output" xfId="63"/>
    <cellStyle name="Percent" xfId="64"/>
    <cellStyle name="Percent 2 2" xfId="65"/>
    <cellStyle name="Title" xfId="66"/>
    <cellStyle name="Total" xfId="67"/>
    <cellStyle name="Warning Text" xfId="68"/>
  </cellStyles>
  <dxfs count="23"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indexed="10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5</xdr:col>
      <xdr:colOff>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4019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Portfolio%20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Portfolio%202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Portfolio%202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Portfolio%202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Portfolio%203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%20Portfolio%203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YOTI~1.PAN\AppData\Local\Temp\notesC7A056\TRANSACTION_EXTRACT_01.03.2020%20TO%2031.03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1C"/>
      <sheetName val="Rating"/>
      <sheetName val="XDO_METADATA"/>
    </sheetNames>
    <sheetDataSet>
      <sheetData sheetId="1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IND A+</v>
          </cell>
        </row>
        <row r="31">
          <cell r="A31" t="str">
            <v>INE00UD07042</v>
          </cell>
          <cell r="B31" t="str">
            <v>IND A+</v>
          </cell>
        </row>
        <row r="32">
          <cell r="A32" t="str">
            <v>INE00UD07026</v>
          </cell>
          <cell r="B32" t="str">
            <v>IND A+</v>
          </cell>
        </row>
        <row r="33">
          <cell r="A33" t="str">
            <v>INE00UD07018</v>
          </cell>
          <cell r="B33" t="str">
            <v>IND A+</v>
          </cell>
        </row>
        <row r="34">
          <cell r="A34" t="str">
            <v>INE00UD07034</v>
          </cell>
          <cell r="B34" t="str">
            <v>IND A+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2A"/>
      <sheetName val="Rating"/>
      <sheetName val="XDO_METADATA"/>
    </sheetNames>
    <sheetDataSet>
      <sheetData sheetId="1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IND A+</v>
          </cell>
        </row>
        <row r="31">
          <cell r="A31" t="str">
            <v>INE00UD07042</v>
          </cell>
          <cell r="B31" t="str">
            <v>IND A+</v>
          </cell>
        </row>
        <row r="32">
          <cell r="A32" t="str">
            <v>INE00UD07026</v>
          </cell>
          <cell r="B32" t="str">
            <v>IND A+</v>
          </cell>
        </row>
        <row r="33">
          <cell r="A33" t="str">
            <v>INE00UD07018</v>
          </cell>
          <cell r="B33" t="str">
            <v>IND A+</v>
          </cell>
        </row>
        <row r="34">
          <cell r="A34" t="str">
            <v>INE00UD07034</v>
          </cell>
          <cell r="B34" t="str">
            <v>IND A+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2B"/>
      <sheetName val="Rating"/>
      <sheetName val="XDO_METADATA"/>
    </sheetNames>
    <sheetDataSet>
      <sheetData sheetId="1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IND A+</v>
          </cell>
        </row>
        <row r="31">
          <cell r="A31" t="str">
            <v>INE00UD07042</v>
          </cell>
          <cell r="B31" t="str">
            <v>IND A+</v>
          </cell>
        </row>
        <row r="32">
          <cell r="A32" t="str">
            <v>INE00UD07026</v>
          </cell>
          <cell r="B32" t="str">
            <v>IND A+</v>
          </cell>
        </row>
        <row r="33">
          <cell r="A33" t="str">
            <v>INE00UD07018</v>
          </cell>
          <cell r="B33" t="str">
            <v>IND A+</v>
          </cell>
        </row>
        <row r="34">
          <cell r="A34" t="str">
            <v>INE00UD07034</v>
          </cell>
          <cell r="B34" t="str">
            <v>IND A+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2C"/>
      <sheetName val="Rating"/>
      <sheetName val="XDO_METADATA"/>
    </sheetNames>
    <sheetDataSet>
      <sheetData sheetId="1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IND A+</v>
          </cell>
        </row>
        <row r="31">
          <cell r="A31" t="str">
            <v>INE00UD07042</v>
          </cell>
          <cell r="B31" t="str">
            <v>IND A+</v>
          </cell>
        </row>
        <row r="32">
          <cell r="A32" t="str">
            <v>INE00UD07026</v>
          </cell>
          <cell r="B32" t="str">
            <v>IND A+</v>
          </cell>
        </row>
        <row r="33">
          <cell r="A33" t="str">
            <v>INE00UD07018</v>
          </cell>
          <cell r="B33" t="str">
            <v>IND A+</v>
          </cell>
        </row>
        <row r="34">
          <cell r="A34" t="str">
            <v>INE00UD07034</v>
          </cell>
          <cell r="B34" t="str">
            <v>IND A+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3A"/>
      <sheetName val="Rating"/>
      <sheetName val="XDO_METADATA"/>
    </sheetNames>
    <sheetDataSet>
      <sheetData sheetId="1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IND A+</v>
          </cell>
        </row>
        <row r="31">
          <cell r="A31" t="str">
            <v>INE00UD07042</v>
          </cell>
          <cell r="B31" t="str">
            <v>IND A+</v>
          </cell>
        </row>
        <row r="32">
          <cell r="A32" t="str">
            <v>INE00UD07026</v>
          </cell>
          <cell r="B32" t="str">
            <v>IND A+</v>
          </cell>
        </row>
        <row r="33">
          <cell r="A33" t="str">
            <v>INE00UD07018</v>
          </cell>
          <cell r="B33" t="str">
            <v>IND A+</v>
          </cell>
        </row>
        <row r="34">
          <cell r="A34" t="str">
            <v>INE00UD07034</v>
          </cell>
          <cell r="B34" t="str">
            <v>IND A+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folio 3B"/>
      <sheetName val="Rating"/>
      <sheetName val="XDO_METADATA"/>
    </sheetNames>
    <sheetDataSet>
      <sheetData sheetId="1">
        <row r="2">
          <cell r="A2" t="str">
            <v>INE683V07018</v>
          </cell>
          <cell r="B2" t="str">
            <v>Unrated</v>
          </cell>
        </row>
        <row r="3">
          <cell r="A3" t="str">
            <v>INE683V07026</v>
          </cell>
          <cell r="B3" t="str">
            <v>Unrated</v>
          </cell>
        </row>
        <row r="4">
          <cell r="A4" t="str">
            <v>INE437M07042</v>
          </cell>
          <cell r="B4" t="str">
            <v>CARE A- (SO)</v>
          </cell>
        </row>
        <row r="5">
          <cell r="A5" t="str">
            <v>INE437M07059</v>
          </cell>
          <cell r="B5" t="str">
            <v>CARE A- (SO)</v>
          </cell>
        </row>
        <row r="6">
          <cell r="A6" t="str">
            <v>INE437M07067</v>
          </cell>
          <cell r="B6" t="str">
            <v>CARE A- (SO)</v>
          </cell>
        </row>
        <row r="7">
          <cell r="A7" t="str">
            <v>INE437M07075</v>
          </cell>
          <cell r="B7" t="str">
            <v>CARE A- (SO)</v>
          </cell>
        </row>
        <row r="8">
          <cell r="A8" t="str">
            <v>INE437M07083</v>
          </cell>
          <cell r="B8" t="str">
            <v>CARE A- (SO)</v>
          </cell>
        </row>
        <row r="9">
          <cell r="A9" t="str">
            <v>INE434K07019</v>
          </cell>
          <cell r="B9" t="str">
            <v>Unrated</v>
          </cell>
        </row>
        <row r="10">
          <cell r="A10" t="str">
            <v>INE434K07027</v>
          </cell>
          <cell r="B10" t="str">
            <v>Unrated</v>
          </cell>
        </row>
        <row r="11">
          <cell r="A11" t="str">
            <v>INE453I07120</v>
          </cell>
          <cell r="B11" t="str">
            <v>CARE A</v>
          </cell>
        </row>
        <row r="12">
          <cell r="A12" t="str">
            <v>INE453I07138</v>
          </cell>
          <cell r="B12" t="str">
            <v>CARE A</v>
          </cell>
        </row>
        <row r="13">
          <cell r="A13" t="str">
            <v>INE453I07146</v>
          </cell>
          <cell r="B13" t="str">
            <v>CARE A</v>
          </cell>
        </row>
        <row r="14">
          <cell r="A14" t="str">
            <v>INE453I07153</v>
          </cell>
          <cell r="B14" t="str">
            <v>CARE A</v>
          </cell>
        </row>
        <row r="15">
          <cell r="A15" t="str">
            <v>INE453I07161</v>
          </cell>
          <cell r="B15" t="str">
            <v>CARE A</v>
          </cell>
        </row>
        <row r="16">
          <cell r="A16" t="str">
            <v>INE030N07027</v>
          </cell>
          <cell r="B16" t="str">
            <v>ICRA BBB+</v>
          </cell>
        </row>
        <row r="17">
          <cell r="A17" t="str">
            <v>INE030N07035</v>
          </cell>
          <cell r="B17" t="str">
            <v>ICRA BBB+</v>
          </cell>
        </row>
        <row r="18">
          <cell r="A18" t="str">
            <v>INE647U07015</v>
          </cell>
          <cell r="B18" t="str">
            <v>ICRA BBB / Care BB+</v>
          </cell>
        </row>
        <row r="19">
          <cell r="A19" t="str">
            <v>INE01F007012</v>
          </cell>
          <cell r="B19" t="str">
            <v>Unrated</v>
          </cell>
        </row>
        <row r="20">
          <cell r="A20" t="str">
            <v>INE656Y08016</v>
          </cell>
          <cell r="B20" t="str">
            <v>ICRA B+</v>
          </cell>
        </row>
        <row r="21">
          <cell r="A21" t="str">
            <v>INE810V08015</v>
          </cell>
          <cell r="B21" t="str">
            <v>ICRA D</v>
          </cell>
        </row>
        <row r="22">
          <cell r="A22" t="str">
            <v>INE810V08031</v>
          </cell>
          <cell r="B22" t="str">
            <v>ICRA D</v>
          </cell>
        </row>
        <row r="23">
          <cell r="A23" t="str">
            <v>INE882W07014</v>
          </cell>
          <cell r="B23" t="str">
            <v>ICRA BB+</v>
          </cell>
        </row>
        <row r="24">
          <cell r="A24" t="str">
            <v>INE882W07022</v>
          </cell>
          <cell r="B24" t="str">
            <v>ICRA BB+</v>
          </cell>
        </row>
        <row r="25">
          <cell r="A25" t="str">
            <v>INE117N07014</v>
          </cell>
          <cell r="B25" t="str">
            <v>CARE BBB+</v>
          </cell>
        </row>
        <row r="26">
          <cell r="A26" t="str">
            <v>INE117N07022</v>
          </cell>
          <cell r="B26" t="str">
            <v>CARE BBB+</v>
          </cell>
        </row>
        <row r="27">
          <cell r="A27" t="str">
            <v>INE117N07030</v>
          </cell>
          <cell r="B27" t="str">
            <v>CARE BBB+</v>
          </cell>
        </row>
        <row r="28">
          <cell r="A28" t="str">
            <v>INE117N07048</v>
          </cell>
          <cell r="B28" t="str">
            <v>CARE BBB+</v>
          </cell>
        </row>
        <row r="29">
          <cell r="A29" t="str">
            <v>INE918Z07019</v>
          </cell>
          <cell r="B29" t="str">
            <v>CRISIL D</v>
          </cell>
        </row>
        <row r="30">
          <cell r="A30" t="str">
            <v>INE00UD07059</v>
          </cell>
          <cell r="B30" t="str">
            <v>IND A+</v>
          </cell>
        </row>
        <row r="31">
          <cell r="A31" t="str">
            <v>INE00UD07042</v>
          </cell>
          <cell r="B31" t="str">
            <v>IND A+</v>
          </cell>
        </row>
        <row r="32">
          <cell r="A32" t="str">
            <v>INE00UD07026</v>
          </cell>
          <cell r="B32" t="str">
            <v>IND A+</v>
          </cell>
        </row>
        <row r="33">
          <cell r="A33" t="str">
            <v>INE00UD07018</v>
          </cell>
          <cell r="B33" t="str">
            <v>IND A+</v>
          </cell>
        </row>
        <row r="34">
          <cell r="A34" t="str">
            <v>INE00UD07034</v>
          </cell>
          <cell r="B34" t="str">
            <v>IND A+</v>
          </cell>
        </row>
        <row r="35">
          <cell r="A35" t="str">
            <v>INE508G07018</v>
          </cell>
          <cell r="B35" t="str">
            <v>IND AA-</v>
          </cell>
        </row>
        <row r="36">
          <cell r="A36" t="str">
            <v>INE210A07014</v>
          </cell>
          <cell r="B36" t="str">
            <v>Unrated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ract Work Book"/>
      <sheetName val="XDO_METADATA"/>
    </sheetNames>
    <sheetDataSet>
      <sheetData sheetId="0">
        <row r="4">
          <cell r="D4">
            <v>43891</v>
          </cell>
        </row>
        <row r="5">
          <cell r="D5">
            <v>43921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7.140625" style="43" bestFit="1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4.140625" style="0" bestFit="1" customWidth="1"/>
    <col min="6" max="6" width="16.421875" style="0" bestFit="1" customWidth="1"/>
    <col min="7" max="7" width="16.421875" style="10" bestFit="1" customWidth="1"/>
    <col min="8" max="8" width="9.140625" style="10" customWidth="1"/>
    <col min="9" max="9" width="11.421875" style="10" bestFit="1" customWidth="1"/>
    <col min="10" max="11" width="9.140625" style="10" customWidth="1"/>
    <col min="12" max="12" width="12.421875" style="10" customWidth="1"/>
    <col min="13" max="252" width="9.140625" style="10" customWidth="1"/>
  </cols>
  <sheetData>
    <row r="1" ht="15">
      <c r="A1" s="42"/>
    </row>
    <row r="2" spans="1:7" ht="15">
      <c r="A2" s="63" t="s">
        <v>96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8" ht="25.5" customHeight="1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2"/>
      <c r="M4" s="12"/>
      <c r="N4" s="12"/>
      <c r="O4" s="12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3"/>
      <c r="AH4" s="13"/>
      <c r="AI4" s="13"/>
      <c r="AJ4" s="13"/>
      <c r="AK4" s="13"/>
      <c r="AL4" s="13"/>
    </row>
    <row r="5" spans="1:38" ht="15.75" customHeight="1">
      <c r="A5" s="45"/>
      <c r="B5" s="23"/>
      <c r="C5" s="23"/>
      <c r="D5" s="23"/>
      <c r="E5" s="22"/>
      <c r="F5" s="24"/>
      <c r="G5" s="25"/>
      <c r="H5" s="11"/>
      <c r="I5" s="11"/>
      <c r="J5" s="11"/>
      <c r="K5" s="11"/>
      <c r="L5" s="12"/>
      <c r="M5" s="12"/>
      <c r="N5" s="12"/>
      <c r="O5" s="12"/>
      <c r="P5" s="11"/>
      <c r="Q5" s="11"/>
      <c r="R5" s="11"/>
      <c r="S5" s="11"/>
      <c r="T5" s="1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/>
      <c r="AH5" s="13"/>
      <c r="AI5" s="13"/>
      <c r="AJ5" s="13"/>
      <c r="AK5" s="13"/>
      <c r="AL5" s="13"/>
    </row>
    <row r="6" spans="1:38" ht="15.75" customHeight="1">
      <c r="A6" s="46"/>
      <c r="B6" s="32" t="s">
        <v>97</v>
      </c>
      <c r="C6" s="31"/>
      <c r="D6" s="31"/>
      <c r="E6" s="27"/>
      <c r="F6" s="27"/>
      <c r="G6" s="38"/>
      <c r="H6" s="11"/>
      <c r="I6" s="11"/>
      <c r="J6" s="11"/>
      <c r="K6" s="11"/>
      <c r="L6" s="12"/>
      <c r="M6" s="12"/>
      <c r="N6" s="12"/>
      <c r="O6" s="12"/>
      <c r="P6" s="11"/>
      <c r="Q6" s="11"/>
      <c r="R6" s="11"/>
      <c r="S6" s="11"/>
      <c r="T6" s="1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3"/>
      <c r="AH6" s="13"/>
      <c r="AI6" s="13"/>
      <c r="AJ6" s="13"/>
      <c r="AK6" s="13"/>
      <c r="AL6" s="13"/>
    </row>
    <row r="7" spans="1:38" ht="15.75" customHeight="1">
      <c r="A7" s="46">
        <v>1</v>
      </c>
      <c r="B7" s="26" t="s">
        <v>9</v>
      </c>
      <c r="C7" s="31" t="str">
        <f>VLOOKUP(D7,Rating!$A$2:$B$36,2,0)</f>
        <v>ICRA B+</v>
      </c>
      <c r="D7" s="31" t="s">
        <v>50</v>
      </c>
      <c r="E7" s="27">
        <v>547</v>
      </c>
      <c r="F7" s="27">
        <v>6941.2754408</v>
      </c>
      <c r="G7" s="40">
        <v>0.1722341862784251</v>
      </c>
      <c r="H7" s="11"/>
      <c r="I7" s="11"/>
      <c r="J7" s="11"/>
      <c r="K7" s="11"/>
      <c r="L7" s="12"/>
      <c r="M7" s="12"/>
      <c r="N7" s="12"/>
      <c r="O7" s="12"/>
      <c r="P7" s="11"/>
      <c r="Q7" s="11"/>
      <c r="R7" s="11"/>
      <c r="S7" s="11"/>
      <c r="T7" s="1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3"/>
      <c r="AI7" s="13"/>
      <c r="AJ7" s="13"/>
      <c r="AK7" s="13"/>
      <c r="AL7" s="13"/>
    </row>
    <row r="8" spans="1:38" ht="15.75" customHeight="1">
      <c r="A8" s="46">
        <v>2</v>
      </c>
      <c r="B8" s="26" t="s">
        <v>12</v>
      </c>
      <c r="C8" s="31" t="str">
        <f>VLOOKUP(D8,Rating!$A$2:$B$36,2,0)</f>
        <v>ICRA D</v>
      </c>
      <c r="D8" s="31" t="s">
        <v>51</v>
      </c>
      <c r="E8" s="27">
        <v>200</v>
      </c>
      <c r="F8" s="27">
        <v>2532.116857</v>
      </c>
      <c r="G8" s="40">
        <v>0.06282953185574994</v>
      </c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3"/>
      <c r="AH8" s="13"/>
      <c r="AI8" s="13"/>
      <c r="AJ8" s="13"/>
      <c r="AK8" s="13"/>
      <c r="AL8" s="13"/>
    </row>
    <row r="9" spans="1:38" ht="15.75" customHeight="1">
      <c r="A9" s="46">
        <v>3</v>
      </c>
      <c r="B9" s="26" t="s">
        <v>83</v>
      </c>
      <c r="C9" s="31" t="str">
        <f>VLOOKUP(D9,Rating!$A$2:$B$36,2,0)</f>
        <v>IND A+</v>
      </c>
      <c r="D9" s="31" t="s">
        <v>90</v>
      </c>
      <c r="E9" s="27">
        <v>100</v>
      </c>
      <c r="F9" s="27">
        <v>1000</v>
      </c>
      <c r="G9" s="40">
        <v>0.02481304592323953</v>
      </c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3"/>
      <c r="AH9" s="13"/>
      <c r="AI9" s="13"/>
      <c r="AJ9" s="13"/>
      <c r="AK9" s="13"/>
      <c r="AL9" s="13"/>
    </row>
    <row r="10" spans="1:38" ht="15.75" customHeight="1">
      <c r="A10" s="46">
        <v>4</v>
      </c>
      <c r="B10" s="26" t="s">
        <v>16</v>
      </c>
      <c r="C10" s="31" t="str">
        <f>VLOOKUP(D10,Rating!$A$2:$B$36,2,0)</f>
        <v>ICRA BBB+</v>
      </c>
      <c r="D10" s="31" t="s">
        <v>52</v>
      </c>
      <c r="E10" s="27">
        <v>117143</v>
      </c>
      <c r="F10" s="27">
        <v>616.5420495999999</v>
      </c>
      <c r="G10" s="40">
        <v>0.015298286190333021</v>
      </c>
      <c r="H10" s="11"/>
      <c r="I10" s="11"/>
      <c r="J10" s="11"/>
      <c r="K10" s="11"/>
      <c r="L10" s="12"/>
      <c r="M10" s="12"/>
      <c r="N10" s="12"/>
      <c r="O10" s="12"/>
      <c r="P10" s="11"/>
      <c r="Q10" s="11"/>
      <c r="R10" s="11"/>
      <c r="S10" s="11"/>
      <c r="T10" s="1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3"/>
      <c r="AH10" s="13"/>
      <c r="AI10" s="13"/>
      <c r="AJ10" s="13"/>
      <c r="AK10" s="13"/>
      <c r="AL10" s="13"/>
    </row>
    <row r="11" spans="1:7" ht="15">
      <c r="A11" s="46"/>
      <c r="B11" s="26"/>
      <c r="C11" s="26"/>
      <c r="D11" s="26"/>
      <c r="E11" s="26"/>
      <c r="F11" s="26"/>
      <c r="G11" s="54"/>
    </row>
    <row r="12" spans="1:7" ht="15">
      <c r="A12" s="46"/>
      <c r="B12" s="32" t="s">
        <v>53</v>
      </c>
      <c r="C12" s="26"/>
      <c r="D12" s="26"/>
      <c r="E12" s="26"/>
      <c r="F12" s="26"/>
      <c r="G12" s="54"/>
    </row>
    <row r="13" spans="1:7" ht="15">
      <c r="A13" s="46">
        <v>5</v>
      </c>
      <c r="B13" s="26" t="s">
        <v>6</v>
      </c>
      <c r="C13" s="31" t="str">
        <f>VLOOKUP(D13,Rating!$A$2:$B$36,2,0)</f>
        <v>CARE A</v>
      </c>
      <c r="D13" s="31" t="s">
        <v>55</v>
      </c>
      <c r="E13" s="27">
        <v>580</v>
      </c>
      <c r="F13" s="27">
        <v>5800</v>
      </c>
      <c r="G13" s="40">
        <v>0.14391566635478928</v>
      </c>
    </row>
    <row r="14" spans="1:8" ht="15">
      <c r="A14" s="46">
        <v>6</v>
      </c>
      <c r="B14" s="26" t="s">
        <v>8</v>
      </c>
      <c r="C14" s="31" t="str">
        <f>VLOOKUP(D14,Rating!$A$2:$B$36,2,0)</f>
        <v>Unrated</v>
      </c>
      <c r="D14" s="31" t="s">
        <v>54</v>
      </c>
      <c r="E14" s="27">
        <v>578</v>
      </c>
      <c r="F14" s="27">
        <v>5202</v>
      </c>
      <c r="G14" s="40">
        <v>0.12907746489269203</v>
      </c>
      <c r="H14" s="53"/>
    </row>
    <row r="15" spans="1:7" ht="15">
      <c r="A15" s="46">
        <v>7</v>
      </c>
      <c r="B15" s="26" t="s">
        <v>10</v>
      </c>
      <c r="C15" s="31" t="str">
        <f>VLOOKUP(D15,Rating!$A$2:$B$36,2,0)</f>
        <v>Unrated</v>
      </c>
      <c r="D15" s="31" t="s">
        <v>57</v>
      </c>
      <c r="E15" s="27">
        <v>266000</v>
      </c>
      <c r="F15" s="27">
        <v>2660</v>
      </c>
      <c r="G15" s="40">
        <v>0.06600270215581715</v>
      </c>
    </row>
    <row r="16" spans="1:7" ht="15">
      <c r="A16" s="46">
        <v>8</v>
      </c>
      <c r="B16" s="26" t="s">
        <v>10</v>
      </c>
      <c r="C16" s="31" t="str">
        <f>VLOOKUP(D16,Rating!$A$2:$B$36,2,0)</f>
        <v>Unrated</v>
      </c>
      <c r="D16" s="31" t="s">
        <v>58</v>
      </c>
      <c r="E16" s="27">
        <v>245000</v>
      </c>
      <c r="F16" s="27">
        <v>2450</v>
      </c>
      <c r="G16" s="40">
        <v>0.060791962511936845</v>
      </c>
    </row>
    <row r="17" spans="1:7" ht="15">
      <c r="A17" s="46">
        <v>9</v>
      </c>
      <c r="B17" s="26" t="s">
        <v>11</v>
      </c>
      <c r="C17" s="31" t="str">
        <f>VLOOKUP(D17,Rating!$A$2:$B$36,2,0)</f>
        <v>Unrated</v>
      </c>
      <c r="D17" s="31" t="s">
        <v>56</v>
      </c>
      <c r="E17" s="27">
        <v>340</v>
      </c>
      <c r="F17" s="27">
        <v>1700</v>
      </c>
      <c r="G17" s="40">
        <v>0.0421821780695072</v>
      </c>
    </row>
    <row r="18" spans="1:7" ht="15">
      <c r="A18" s="46">
        <v>10</v>
      </c>
      <c r="B18" s="26" t="s">
        <v>101</v>
      </c>
      <c r="C18" s="31" t="str">
        <f>VLOOKUP(D18,Rating!$A$2:$B$36,2,0)</f>
        <v>Unrated</v>
      </c>
      <c r="D18" s="31" t="s">
        <v>59</v>
      </c>
      <c r="E18" s="27">
        <v>150</v>
      </c>
      <c r="F18" s="27">
        <v>1358.274635</v>
      </c>
      <c r="G18" s="40">
        <v>0.03370293089462641</v>
      </c>
    </row>
    <row r="19" spans="1:7" ht="15">
      <c r="A19" s="46">
        <v>11</v>
      </c>
      <c r="B19" s="26" t="s">
        <v>14</v>
      </c>
      <c r="C19" s="31" t="s">
        <v>98</v>
      </c>
      <c r="D19" s="31" t="s">
        <v>60</v>
      </c>
      <c r="E19" s="27">
        <v>113</v>
      </c>
      <c r="F19" s="27">
        <v>565</v>
      </c>
      <c r="G19" s="40">
        <v>0.014019370946630335</v>
      </c>
    </row>
    <row r="20" spans="1:7" ht="15">
      <c r="A20" s="46">
        <v>12</v>
      </c>
      <c r="B20" s="26" t="s">
        <v>6</v>
      </c>
      <c r="C20" s="31" t="str">
        <f>VLOOKUP(D20,Rating!$A$2:$B$36,2,0)</f>
        <v>CARE A</v>
      </c>
      <c r="D20" s="31" t="s">
        <v>61</v>
      </c>
      <c r="E20" s="27">
        <v>35</v>
      </c>
      <c r="F20" s="27">
        <v>350</v>
      </c>
      <c r="G20" s="40">
        <v>0.008684566073133835</v>
      </c>
    </row>
    <row r="21" spans="1:7" ht="15">
      <c r="A21" s="46">
        <v>13</v>
      </c>
      <c r="B21" s="26" t="s">
        <v>6</v>
      </c>
      <c r="C21" s="31" t="str">
        <f>VLOOKUP(D21,Rating!$A$2:$B$36,2,0)</f>
        <v>CARE A</v>
      </c>
      <c r="D21" s="31" t="s">
        <v>63</v>
      </c>
      <c r="E21" s="27">
        <v>25</v>
      </c>
      <c r="F21" s="27">
        <v>250</v>
      </c>
      <c r="G21" s="40">
        <v>0.006203261480809882</v>
      </c>
    </row>
    <row r="22" spans="1:7" ht="15">
      <c r="A22" s="46">
        <v>14</v>
      </c>
      <c r="B22" s="26" t="s">
        <v>17</v>
      </c>
      <c r="C22" s="31" t="str">
        <f>VLOOKUP(D22,Rating!$A$2:$B$36,2,0)</f>
        <v>IND AA-</v>
      </c>
      <c r="D22" s="31" t="s">
        <v>62</v>
      </c>
      <c r="E22" s="27">
        <v>24186</v>
      </c>
      <c r="F22" s="27">
        <v>241.86</v>
      </c>
      <c r="G22" s="40">
        <v>0.006001283286994713</v>
      </c>
    </row>
    <row r="23" spans="1:7" ht="15">
      <c r="A23" s="46">
        <v>15</v>
      </c>
      <c r="B23" s="26" t="s">
        <v>101</v>
      </c>
      <c r="C23" s="31" t="str">
        <f>VLOOKUP(D23,Rating!$A$2:$B$36,2,0)</f>
        <v>Unrated</v>
      </c>
      <c r="D23" s="31" t="s">
        <v>64</v>
      </c>
      <c r="E23" s="27">
        <v>20</v>
      </c>
      <c r="F23" s="27">
        <v>180.8613194</v>
      </c>
      <c r="G23" s="40">
        <v>0.004487720224009893</v>
      </c>
    </row>
    <row r="24" spans="1:7" ht="15">
      <c r="A24" s="46">
        <v>16</v>
      </c>
      <c r="B24" s="26" t="s">
        <v>6</v>
      </c>
      <c r="C24" s="31" t="str">
        <f>VLOOKUP(D24,Rating!$A$2:$B$36,2,0)</f>
        <v>CARE A</v>
      </c>
      <c r="D24" s="31" t="s">
        <v>66</v>
      </c>
      <c r="E24" s="27">
        <v>16</v>
      </c>
      <c r="F24" s="27">
        <v>160</v>
      </c>
      <c r="G24" s="40">
        <v>0.003970087347718324</v>
      </c>
    </row>
    <row r="25" spans="1:8" ht="15">
      <c r="A25" s="47"/>
      <c r="B25" s="34" t="s">
        <v>19</v>
      </c>
      <c r="C25" s="28"/>
      <c r="D25" s="28"/>
      <c r="E25" s="29"/>
      <c r="F25" s="55">
        <v>32007.930301800003</v>
      </c>
      <c r="G25" s="40">
        <v>0.7942142444864133</v>
      </c>
      <c r="H25" s="51"/>
    </row>
    <row r="26" spans="1:7" ht="15.75" customHeight="1">
      <c r="A26" s="45"/>
      <c r="B26" s="32" t="s">
        <v>20</v>
      </c>
      <c r="C26" s="23"/>
      <c r="D26" s="23"/>
      <c r="E26" s="56"/>
      <c r="F26" s="57"/>
      <c r="G26" s="58"/>
    </row>
    <row r="27" spans="1:7" ht="15">
      <c r="A27" s="46"/>
      <c r="B27" s="26" t="s">
        <v>20</v>
      </c>
      <c r="C27" s="31"/>
      <c r="D27" s="31"/>
      <c r="E27" s="27"/>
      <c r="F27" s="27">
        <v>8021.767</v>
      </c>
      <c r="G27" s="40">
        <v>0.19904447295652739</v>
      </c>
    </row>
    <row r="28" spans="1:7" ht="15">
      <c r="A28" s="47"/>
      <c r="B28" s="34" t="s">
        <v>19</v>
      </c>
      <c r="C28" s="28"/>
      <c r="D28" s="28"/>
      <c r="E28" s="29"/>
      <c r="F28" s="27">
        <v>8021.767</v>
      </c>
      <c r="G28" s="40">
        <v>0.19904447295652739</v>
      </c>
    </row>
    <row r="29" spans="1:7" ht="15">
      <c r="A29" s="47"/>
      <c r="B29" s="36" t="s">
        <v>21</v>
      </c>
      <c r="C29" s="28"/>
      <c r="D29" s="28"/>
      <c r="E29" s="29"/>
      <c r="F29" s="30"/>
      <c r="G29" s="41"/>
    </row>
    <row r="30" spans="1:7" ht="15">
      <c r="A30" s="47"/>
      <c r="B30" s="36" t="s">
        <v>22</v>
      </c>
      <c r="C30" s="28"/>
      <c r="D30" s="28"/>
      <c r="E30" s="29"/>
      <c r="F30" s="27">
        <v>271.6829919999982</v>
      </c>
      <c r="G30" s="40">
        <v>0.006741282557059073</v>
      </c>
    </row>
    <row r="31" spans="1:7" ht="15">
      <c r="A31" s="47"/>
      <c r="B31" s="36" t="s">
        <v>19</v>
      </c>
      <c r="C31" s="28"/>
      <c r="D31" s="28"/>
      <c r="E31" s="29"/>
      <c r="F31" s="27">
        <v>271.6829919999982</v>
      </c>
      <c r="G31" s="40">
        <v>0.006741282557059073</v>
      </c>
    </row>
    <row r="32" spans="1:34" ht="15">
      <c r="A32" s="48"/>
      <c r="B32" s="35" t="s">
        <v>23</v>
      </c>
      <c r="C32" s="33"/>
      <c r="D32" s="33"/>
      <c r="E32" s="33"/>
      <c r="F32" s="37">
        <v>40301.3802938</v>
      </c>
      <c r="G32" s="50" t="s">
        <v>24</v>
      </c>
      <c r="AB32" s="9"/>
      <c r="AC32" s="9"/>
      <c r="AD32" s="9"/>
      <c r="AE32" s="9"/>
      <c r="AF32" s="9"/>
      <c r="AG32" s="9"/>
      <c r="AH32" s="9"/>
    </row>
    <row r="33" spans="1:34" ht="15">
      <c r="A33" s="49"/>
      <c r="B33" s="14"/>
      <c r="C33" s="14"/>
      <c r="D33" s="14"/>
      <c r="E33" s="14"/>
      <c r="F33" s="16"/>
      <c r="AB33" s="9"/>
      <c r="AC33" s="9"/>
      <c r="AD33" s="9"/>
      <c r="AE33" s="9"/>
      <c r="AF33" s="9"/>
      <c r="AG33" s="9"/>
      <c r="AH33" s="9"/>
    </row>
    <row r="34" spans="1:34" ht="15">
      <c r="A34" s="49"/>
      <c r="B34" s="14"/>
      <c r="C34" s="14"/>
      <c r="D34" s="14"/>
      <c r="E34" s="14"/>
      <c r="F34" s="52"/>
      <c r="AB34" s="9"/>
      <c r="AC34" s="9"/>
      <c r="AD34" s="9"/>
      <c r="AE34" s="9"/>
      <c r="AF34" s="9"/>
      <c r="AG34" s="9"/>
      <c r="AH34" s="9"/>
    </row>
    <row r="35" spans="1:6" ht="15">
      <c r="A35" s="49"/>
      <c r="B35" s="14"/>
      <c r="C35" s="15"/>
      <c r="D35" s="15"/>
      <c r="E35" s="14"/>
      <c r="F35" s="52"/>
    </row>
    <row r="36" spans="1:6" ht="15">
      <c r="A36" s="49"/>
      <c r="B36" s="14"/>
      <c r="C36" s="14"/>
      <c r="D36" s="14"/>
      <c r="E36" s="14"/>
      <c r="F36" s="52"/>
    </row>
    <row r="38" ht="15">
      <c r="F38" s="62"/>
    </row>
  </sheetData>
  <sheetProtection/>
  <mergeCells count="2">
    <mergeCell ref="A2:G2"/>
    <mergeCell ref="A3:G3"/>
  </mergeCells>
  <conditionalFormatting sqref="H4:H10">
    <cfRule type="cellIs" priority="2" dxfId="21" operator="lessThan" stopIfTrue="1">
      <formula>0</formula>
    </cfRule>
  </conditionalFormatting>
  <conditionalFormatting sqref="C25:E25 C28:E31 F29">
    <cfRule type="cellIs" priority="3" dxfId="22" operator="lessThan" stopIfTrue="1">
      <formula>0</formula>
    </cfRule>
  </conditionalFormatting>
  <conditionalFormatting sqref="G29">
    <cfRule type="cellIs" priority="4" dxfId="2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1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85" t="s">
        <v>127</v>
      </c>
      <c r="B5" s="85"/>
      <c r="C5" s="85"/>
      <c r="D5" s="85"/>
      <c r="E5" s="85"/>
      <c r="F5" s="85"/>
    </row>
    <row r="6" spans="1:6" ht="15.75" customHeight="1">
      <c r="A6" s="86"/>
      <c r="B6" s="86"/>
      <c r="C6" s="86"/>
      <c r="D6" s="86"/>
      <c r="E6" s="86"/>
      <c r="F6" s="86"/>
    </row>
    <row r="7" spans="1:6" ht="15.75" customHeight="1">
      <c r="A7" s="87" t="s">
        <v>128</v>
      </c>
      <c r="B7" s="87"/>
      <c r="C7" s="87"/>
      <c r="D7" s="87"/>
      <c r="E7" s="87"/>
      <c r="F7" s="87"/>
    </row>
    <row r="8" spans="1:6" ht="15.75" customHeight="1">
      <c r="A8" s="88"/>
      <c r="B8" s="88"/>
      <c r="C8" s="88"/>
      <c r="D8" s="88"/>
      <c r="E8" s="88"/>
      <c r="F8" s="88"/>
    </row>
    <row r="9" spans="1:6" ht="15">
      <c r="A9" s="89" t="s">
        <v>115</v>
      </c>
      <c r="B9" s="90"/>
      <c r="C9" s="90"/>
      <c r="D9" s="90"/>
      <c r="E9" s="90"/>
      <c r="F9" s="91"/>
    </row>
    <row r="10" spans="1:6" ht="27" customHeight="1">
      <c r="A10" s="92" t="s">
        <v>67</v>
      </c>
      <c r="B10" s="93" t="s">
        <v>129</v>
      </c>
      <c r="C10" s="93" t="s">
        <v>0</v>
      </c>
      <c r="D10" s="93" t="s">
        <v>3</v>
      </c>
      <c r="E10" s="94" t="s">
        <v>130</v>
      </c>
      <c r="F10" s="95" t="s">
        <v>131</v>
      </c>
    </row>
    <row r="11" spans="1:6" ht="21.75" customHeight="1">
      <c r="A11" s="96"/>
      <c r="B11" s="97"/>
      <c r="C11" s="97"/>
      <c r="D11" s="97"/>
      <c r="E11" s="94" t="s">
        <v>132</v>
      </c>
      <c r="F11" s="98"/>
    </row>
    <row r="12" spans="1:6" ht="15">
      <c r="A12" s="99"/>
      <c r="B12" s="99" t="s">
        <v>133</v>
      </c>
      <c r="C12" s="99"/>
      <c r="D12" s="100"/>
      <c r="E12" s="101"/>
      <c r="F12" s="102"/>
    </row>
    <row r="13" spans="1:6" ht="15">
      <c r="A13" s="103">
        <v>1</v>
      </c>
      <c r="B13" s="104" t="s">
        <v>9</v>
      </c>
      <c r="C13" s="104" t="s">
        <v>50</v>
      </c>
      <c r="D13" s="104">
        <v>547</v>
      </c>
      <c r="E13" s="105">
        <v>6941.2754408</v>
      </c>
      <c r="F13" s="106">
        <f>E13/$E$32</f>
        <v>0.1722341862784251</v>
      </c>
    </row>
    <row r="14" spans="1:6" ht="15">
      <c r="A14" s="103">
        <v>2</v>
      </c>
      <c r="B14" s="104" t="s">
        <v>12</v>
      </c>
      <c r="C14" s="104" t="s">
        <v>51</v>
      </c>
      <c r="D14" s="104">
        <v>200</v>
      </c>
      <c r="E14" s="105">
        <v>2532.116857</v>
      </c>
      <c r="F14" s="106">
        <f aca="true" t="shared" si="0" ref="F14:F31">E14/$E$32</f>
        <v>0.06282953185574994</v>
      </c>
    </row>
    <row r="15" spans="1:6" ht="15">
      <c r="A15" s="103">
        <v>3</v>
      </c>
      <c r="B15" s="104" t="s">
        <v>83</v>
      </c>
      <c r="C15" s="104" t="s">
        <v>90</v>
      </c>
      <c r="D15" s="104">
        <v>100</v>
      </c>
      <c r="E15" s="105">
        <v>1000</v>
      </c>
      <c r="F15" s="106">
        <f t="shared" si="0"/>
        <v>0.02481304592323953</v>
      </c>
    </row>
    <row r="16" spans="1:6" ht="15">
      <c r="A16" s="103">
        <v>4</v>
      </c>
      <c r="B16" s="104" t="s">
        <v>16</v>
      </c>
      <c r="C16" s="104" t="s">
        <v>52</v>
      </c>
      <c r="D16" s="104">
        <v>117143</v>
      </c>
      <c r="E16" s="105">
        <v>616.5420495999999</v>
      </c>
      <c r="F16" s="106">
        <f t="shared" si="0"/>
        <v>0.015298286190333021</v>
      </c>
    </row>
    <row r="17" spans="1:6" ht="15">
      <c r="A17" s="99"/>
      <c r="B17" s="99" t="s">
        <v>134</v>
      </c>
      <c r="C17" s="99"/>
      <c r="D17" s="100"/>
      <c r="E17" s="101"/>
      <c r="F17" s="102"/>
    </row>
    <row r="18" spans="1:6" ht="15">
      <c r="A18" s="103">
        <v>5</v>
      </c>
      <c r="B18" s="104" t="s">
        <v>6</v>
      </c>
      <c r="C18" s="104" t="s">
        <v>55</v>
      </c>
      <c r="D18" s="104">
        <v>580</v>
      </c>
      <c r="E18" s="105">
        <v>5800</v>
      </c>
      <c r="F18" s="106">
        <f t="shared" si="0"/>
        <v>0.14391566635478928</v>
      </c>
    </row>
    <row r="19" spans="1:6" ht="15">
      <c r="A19" s="103">
        <v>6</v>
      </c>
      <c r="B19" s="104" t="s">
        <v>8</v>
      </c>
      <c r="C19" s="104" t="s">
        <v>54</v>
      </c>
      <c r="D19" s="104">
        <v>578</v>
      </c>
      <c r="E19" s="105">
        <v>5202</v>
      </c>
      <c r="F19" s="106">
        <f t="shared" si="0"/>
        <v>0.12907746489269203</v>
      </c>
    </row>
    <row r="20" spans="1:6" ht="15">
      <c r="A20" s="103">
        <v>7</v>
      </c>
      <c r="B20" s="104" t="s">
        <v>10</v>
      </c>
      <c r="C20" s="104" t="s">
        <v>57</v>
      </c>
      <c r="D20" s="104">
        <v>266000</v>
      </c>
      <c r="E20" s="105">
        <v>2660</v>
      </c>
      <c r="F20" s="106">
        <f t="shared" si="0"/>
        <v>0.06600270215581715</v>
      </c>
    </row>
    <row r="21" spans="1:6" ht="15">
      <c r="A21" s="103">
        <v>8</v>
      </c>
      <c r="B21" s="104" t="s">
        <v>10</v>
      </c>
      <c r="C21" s="104" t="s">
        <v>58</v>
      </c>
      <c r="D21" s="104">
        <v>245000</v>
      </c>
      <c r="E21" s="105">
        <v>2450</v>
      </c>
      <c r="F21" s="106">
        <f t="shared" si="0"/>
        <v>0.060791962511936845</v>
      </c>
    </row>
    <row r="22" spans="1:6" ht="15">
      <c r="A22" s="103">
        <v>9</v>
      </c>
      <c r="B22" s="104" t="s">
        <v>11</v>
      </c>
      <c r="C22" s="104" t="s">
        <v>56</v>
      </c>
      <c r="D22" s="104">
        <v>340</v>
      </c>
      <c r="E22" s="105">
        <v>1700</v>
      </c>
      <c r="F22" s="106">
        <f t="shared" si="0"/>
        <v>0.0421821780695072</v>
      </c>
    </row>
    <row r="23" spans="1:6" ht="15">
      <c r="A23" s="103">
        <v>10</v>
      </c>
      <c r="B23" s="104" t="s">
        <v>135</v>
      </c>
      <c r="C23" s="104" t="s">
        <v>59</v>
      </c>
      <c r="D23" s="104">
        <v>150</v>
      </c>
      <c r="E23" s="105">
        <v>1358.274635</v>
      </c>
      <c r="F23" s="106">
        <f t="shared" si="0"/>
        <v>0.03370293089462641</v>
      </c>
    </row>
    <row r="24" spans="1:6" ht="15">
      <c r="A24" s="103">
        <v>11</v>
      </c>
      <c r="B24" s="104" t="s">
        <v>14</v>
      </c>
      <c r="C24" s="104" t="s">
        <v>60</v>
      </c>
      <c r="D24" s="104">
        <v>113</v>
      </c>
      <c r="E24" s="105">
        <v>565</v>
      </c>
      <c r="F24" s="106">
        <f t="shared" si="0"/>
        <v>0.014019370946630335</v>
      </c>
    </row>
    <row r="25" spans="1:6" ht="15">
      <c r="A25" s="103">
        <v>12</v>
      </c>
      <c r="B25" s="104" t="s">
        <v>6</v>
      </c>
      <c r="C25" s="104" t="s">
        <v>61</v>
      </c>
      <c r="D25" s="104">
        <v>35</v>
      </c>
      <c r="E25" s="105">
        <v>350</v>
      </c>
      <c r="F25" s="106">
        <f t="shared" si="0"/>
        <v>0.008684566073133835</v>
      </c>
    </row>
    <row r="26" spans="1:6" ht="15">
      <c r="A26" s="103">
        <v>13</v>
      </c>
      <c r="B26" s="104" t="s">
        <v>17</v>
      </c>
      <c r="C26" s="104" t="s">
        <v>62</v>
      </c>
      <c r="D26" s="104">
        <v>24186</v>
      </c>
      <c r="E26" s="105">
        <v>241.86</v>
      </c>
      <c r="F26" s="106">
        <f t="shared" si="0"/>
        <v>0.006001283286994713</v>
      </c>
    </row>
    <row r="27" spans="1:6" ht="15">
      <c r="A27" s="103">
        <v>14</v>
      </c>
      <c r="B27" s="104" t="s">
        <v>6</v>
      </c>
      <c r="C27" s="104" t="s">
        <v>63</v>
      </c>
      <c r="D27" s="104">
        <v>25</v>
      </c>
      <c r="E27" s="105">
        <v>250</v>
      </c>
      <c r="F27" s="106">
        <f t="shared" si="0"/>
        <v>0.006203261480809882</v>
      </c>
    </row>
    <row r="28" spans="1:6" ht="15">
      <c r="A28" s="103">
        <v>15</v>
      </c>
      <c r="B28" s="104" t="s">
        <v>135</v>
      </c>
      <c r="C28" s="104" t="s">
        <v>64</v>
      </c>
      <c r="D28" s="104">
        <v>20</v>
      </c>
      <c r="E28" s="105">
        <v>180.8613194</v>
      </c>
      <c r="F28" s="106">
        <f t="shared" si="0"/>
        <v>0.004487720224009893</v>
      </c>
    </row>
    <row r="29" spans="1:6" ht="15">
      <c r="A29" s="103">
        <v>16</v>
      </c>
      <c r="B29" s="104" t="s">
        <v>6</v>
      </c>
      <c r="C29" s="104" t="s">
        <v>66</v>
      </c>
      <c r="D29" s="104">
        <v>16</v>
      </c>
      <c r="E29" s="105">
        <v>160</v>
      </c>
      <c r="F29" s="106">
        <f t="shared" si="0"/>
        <v>0.003970087347718324</v>
      </c>
    </row>
    <row r="30" spans="1:6" ht="15">
      <c r="A30" s="107"/>
      <c r="B30" s="108" t="s">
        <v>19</v>
      </c>
      <c r="C30" s="108"/>
      <c r="D30" s="108"/>
      <c r="E30" s="109">
        <f>SUM(E13:E29)</f>
        <v>32007.930301800003</v>
      </c>
      <c r="F30" s="110">
        <f>SUM(F13:F29)</f>
        <v>0.7942142444864133</v>
      </c>
    </row>
    <row r="31" spans="1:6" ht="15">
      <c r="A31" s="99"/>
      <c r="B31" s="99" t="s">
        <v>136</v>
      </c>
      <c r="C31" s="111"/>
      <c r="D31" s="100"/>
      <c r="E31" s="101">
        <f>E32-E30</f>
        <v>8293.449991999998</v>
      </c>
      <c r="F31" s="106">
        <f t="shared" si="0"/>
        <v>0.20578575551358647</v>
      </c>
    </row>
    <row r="32" spans="1:6" ht="15">
      <c r="A32" s="107"/>
      <c r="B32" s="108" t="s">
        <v>19</v>
      </c>
      <c r="C32" s="108"/>
      <c r="D32" s="108"/>
      <c r="E32" s="109">
        <v>40301.3802938</v>
      </c>
      <c r="F32" s="112">
        <v>1</v>
      </c>
    </row>
    <row r="33" spans="1:6" ht="15">
      <c r="A33" s="99"/>
      <c r="B33" s="113"/>
      <c r="C33" s="99"/>
      <c r="D33" s="100"/>
      <c r="E33" s="99"/>
      <c r="F33" s="114"/>
    </row>
    <row r="35" spans="1:6" ht="15">
      <c r="A35" s="89" t="s">
        <v>116</v>
      </c>
      <c r="B35" s="90"/>
      <c r="C35" s="90"/>
      <c r="D35" s="90"/>
      <c r="E35" s="90"/>
      <c r="F35" s="91"/>
    </row>
    <row r="36" spans="1:6" ht="27" customHeight="1">
      <c r="A36" s="92" t="s">
        <v>67</v>
      </c>
      <c r="B36" s="93" t="s">
        <v>129</v>
      </c>
      <c r="C36" s="93" t="s">
        <v>0</v>
      </c>
      <c r="D36" s="93" t="s">
        <v>3</v>
      </c>
      <c r="E36" s="94" t="s">
        <v>130</v>
      </c>
      <c r="F36" s="95" t="s">
        <v>131</v>
      </c>
    </row>
    <row r="37" spans="1:6" ht="21.75" customHeight="1">
      <c r="A37" s="96"/>
      <c r="B37" s="97"/>
      <c r="C37" s="97"/>
      <c r="D37" s="97"/>
      <c r="E37" s="94" t="s">
        <v>132</v>
      </c>
      <c r="F37" s="98"/>
    </row>
    <row r="38" spans="1:6" ht="15">
      <c r="A38" s="99"/>
      <c r="B38" s="99" t="s">
        <v>133</v>
      </c>
      <c r="C38" s="99"/>
      <c r="D38" s="100"/>
      <c r="E38" s="101"/>
      <c r="F38" s="102"/>
    </row>
    <row r="39" spans="1:6" ht="15">
      <c r="A39" s="103">
        <v>1</v>
      </c>
      <c r="B39" s="104" t="s">
        <v>9</v>
      </c>
      <c r="C39" s="104" t="s">
        <v>50</v>
      </c>
      <c r="D39" s="104">
        <v>619</v>
      </c>
      <c r="E39" s="105">
        <v>7854.935096599999</v>
      </c>
      <c r="F39" s="106">
        <f>E39/$E$58</f>
        <v>0.16486708234994327</v>
      </c>
    </row>
    <row r="40" spans="1:6" ht="15">
      <c r="A40" s="103">
        <v>2</v>
      </c>
      <c r="B40" s="104" t="s">
        <v>16</v>
      </c>
      <c r="C40" s="104" t="s">
        <v>69</v>
      </c>
      <c r="D40" s="104">
        <v>458496</v>
      </c>
      <c r="E40" s="105">
        <v>4584.96</v>
      </c>
      <c r="F40" s="106">
        <f aca="true" t="shared" si="1" ref="F40:F57">E40/$E$58</f>
        <v>0.09623363765518449</v>
      </c>
    </row>
    <row r="41" spans="1:6" ht="15">
      <c r="A41" s="103">
        <v>3</v>
      </c>
      <c r="B41" s="104" t="s">
        <v>12</v>
      </c>
      <c r="C41" s="104" t="s">
        <v>70</v>
      </c>
      <c r="D41" s="104">
        <v>299</v>
      </c>
      <c r="E41" s="105">
        <v>3785.5147012</v>
      </c>
      <c r="F41" s="106">
        <f t="shared" si="1"/>
        <v>0.07945409558505521</v>
      </c>
    </row>
    <row r="42" spans="1:6" ht="15">
      <c r="A42" s="103">
        <v>4</v>
      </c>
      <c r="B42" s="104" t="s">
        <v>83</v>
      </c>
      <c r="C42" s="104" t="s">
        <v>91</v>
      </c>
      <c r="D42" s="104">
        <v>200</v>
      </c>
      <c r="E42" s="105">
        <v>2000</v>
      </c>
      <c r="F42" s="106">
        <f t="shared" si="1"/>
        <v>0.04197796170748904</v>
      </c>
    </row>
    <row r="43" spans="1:6" ht="15">
      <c r="A43" s="99"/>
      <c r="B43" s="99" t="s">
        <v>134</v>
      </c>
      <c r="C43" s="99"/>
      <c r="D43" s="100"/>
      <c r="E43" s="101"/>
      <c r="F43" s="102"/>
    </row>
    <row r="44" spans="1:6" ht="15">
      <c r="A44" s="103">
        <v>5</v>
      </c>
      <c r="B44" s="104" t="s">
        <v>103</v>
      </c>
      <c r="C44" s="104" t="s">
        <v>71</v>
      </c>
      <c r="D44" s="104">
        <v>650</v>
      </c>
      <c r="E44" s="105">
        <v>6299.9999998</v>
      </c>
      <c r="F44" s="106">
        <f t="shared" si="1"/>
        <v>0.1322305793743927</v>
      </c>
    </row>
    <row r="45" spans="1:6" ht="15">
      <c r="A45" s="103">
        <v>6</v>
      </c>
      <c r="B45" s="104" t="s">
        <v>135</v>
      </c>
      <c r="C45" s="104" t="s">
        <v>59</v>
      </c>
      <c r="D45" s="104">
        <v>552</v>
      </c>
      <c r="E45" s="105">
        <v>4996.9087191</v>
      </c>
      <c r="F45" s="106">
        <f t="shared" si="1"/>
        <v>0.10488002143309896</v>
      </c>
    </row>
    <row r="46" spans="1:6" ht="15">
      <c r="A46" s="103">
        <v>7</v>
      </c>
      <c r="B46" s="104" t="s">
        <v>8</v>
      </c>
      <c r="C46" s="104" t="s">
        <v>54</v>
      </c>
      <c r="D46" s="104">
        <v>380</v>
      </c>
      <c r="E46" s="105">
        <v>3420</v>
      </c>
      <c r="F46" s="106">
        <f t="shared" si="1"/>
        <v>0.07178231451980627</v>
      </c>
    </row>
    <row r="47" spans="1:6" ht="15">
      <c r="A47" s="103">
        <v>8</v>
      </c>
      <c r="B47" s="104" t="s">
        <v>6</v>
      </c>
      <c r="C47" s="104" t="s">
        <v>55</v>
      </c>
      <c r="D47" s="104">
        <v>261</v>
      </c>
      <c r="E47" s="105">
        <v>2610</v>
      </c>
      <c r="F47" s="106">
        <f t="shared" si="1"/>
        <v>0.054781240028273205</v>
      </c>
    </row>
    <row r="48" spans="1:6" ht="15">
      <c r="A48" s="103">
        <v>9</v>
      </c>
      <c r="B48" s="104" t="s">
        <v>11</v>
      </c>
      <c r="C48" s="104" t="s">
        <v>56</v>
      </c>
      <c r="D48" s="104">
        <v>286</v>
      </c>
      <c r="E48" s="105">
        <v>1430</v>
      </c>
      <c r="F48" s="106">
        <f t="shared" si="1"/>
        <v>0.030014242620854666</v>
      </c>
    </row>
    <row r="49" spans="1:6" ht="15">
      <c r="A49" s="103">
        <v>10</v>
      </c>
      <c r="B49" s="104" t="s">
        <v>104</v>
      </c>
      <c r="C49" s="104" t="s">
        <v>72</v>
      </c>
      <c r="D49" s="104">
        <v>120</v>
      </c>
      <c r="E49" s="105">
        <v>1200</v>
      </c>
      <c r="F49" s="106">
        <f t="shared" si="1"/>
        <v>0.025186777024493425</v>
      </c>
    </row>
    <row r="50" spans="1:6" ht="15">
      <c r="A50" s="103">
        <v>11</v>
      </c>
      <c r="B50" s="104" t="s">
        <v>14</v>
      </c>
      <c r="C50" s="104" t="s">
        <v>60</v>
      </c>
      <c r="D50" s="104">
        <v>173</v>
      </c>
      <c r="E50" s="105">
        <v>865</v>
      </c>
      <c r="F50" s="106">
        <f t="shared" si="1"/>
        <v>0.01815546843848901</v>
      </c>
    </row>
    <row r="51" spans="1:6" ht="15">
      <c r="A51" s="103">
        <v>12</v>
      </c>
      <c r="B51" s="104" t="s">
        <v>135</v>
      </c>
      <c r="C51" s="104" t="s">
        <v>64</v>
      </c>
      <c r="D51" s="104">
        <v>85</v>
      </c>
      <c r="E51" s="105">
        <v>757.7488878</v>
      </c>
      <c r="F51" s="106">
        <f t="shared" si="1"/>
        <v>0.015904376897980407</v>
      </c>
    </row>
    <row r="52" spans="1:6" ht="15">
      <c r="A52" s="103">
        <v>13</v>
      </c>
      <c r="B52" s="104" t="s">
        <v>10</v>
      </c>
      <c r="C52" s="104" t="s">
        <v>57</v>
      </c>
      <c r="D52" s="104">
        <v>61000</v>
      </c>
      <c r="E52" s="105">
        <v>610</v>
      </c>
      <c r="F52" s="106">
        <f t="shared" si="1"/>
        <v>0.01280327832078416</v>
      </c>
    </row>
    <row r="53" spans="1:6" ht="15">
      <c r="A53" s="103">
        <v>14</v>
      </c>
      <c r="B53" s="104" t="s">
        <v>6</v>
      </c>
      <c r="C53" s="104" t="s">
        <v>66</v>
      </c>
      <c r="D53" s="104">
        <v>47</v>
      </c>
      <c r="E53" s="105">
        <v>470</v>
      </c>
      <c r="F53" s="106">
        <f t="shared" si="1"/>
        <v>0.009864821001259926</v>
      </c>
    </row>
    <row r="54" spans="1:6" ht="15">
      <c r="A54" s="103">
        <v>15</v>
      </c>
      <c r="B54" s="104" t="s">
        <v>6</v>
      </c>
      <c r="C54" s="104" t="s">
        <v>61</v>
      </c>
      <c r="D54" s="104">
        <v>40</v>
      </c>
      <c r="E54" s="105">
        <v>400</v>
      </c>
      <c r="F54" s="106">
        <f t="shared" si="1"/>
        <v>0.00839559234149781</v>
      </c>
    </row>
    <row r="55" spans="1:6" ht="15">
      <c r="A55" s="103">
        <v>16</v>
      </c>
      <c r="B55" s="104" t="s">
        <v>17</v>
      </c>
      <c r="C55" s="104" t="s">
        <v>62</v>
      </c>
      <c r="D55" s="104">
        <v>8749</v>
      </c>
      <c r="E55" s="105">
        <v>87.49</v>
      </c>
      <c r="F55" s="106">
        <f t="shared" si="1"/>
        <v>0.001836325934894108</v>
      </c>
    </row>
    <row r="56" spans="1:6" ht="15">
      <c r="A56" s="107"/>
      <c r="B56" s="108" t="s">
        <v>19</v>
      </c>
      <c r="C56" s="108"/>
      <c r="D56" s="108"/>
      <c r="E56" s="109">
        <f>SUM(E39:E55)</f>
        <v>41372.557404499996</v>
      </c>
      <c r="F56" s="110">
        <f>SUM(F39:F55)</f>
        <v>0.8683678152334966</v>
      </c>
    </row>
    <row r="57" spans="1:6" ht="15">
      <c r="A57" s="99"/>
      <c r="B57" s="99" t="s">
        <v>136</v>
      </c>
      <c r="C57" s="111"/>
      <c r="D57" s="100"/>
      <c r="E57" s="101">
        <f>E58-E56</f>
        <v>6271.490058700001</v>
      </c>
      <c r="F57" s="106">
        <f t="shared" si="1"/>
        <v>0.13163218476650343</v>
      </c>
    </row>
    <row r="58" spans="1:6" ht="15">
      <c r="A58" s="107"/>
      <c r="B58" s="108" t="s">
        <v>19</v>
      </c>
      <c r="C58" s="108"/>
      <c r="D58" s="108"/>
      <c r="E58" s="109">
        <v>47644.0474632</v>
      </c>
      <c r="F58" s="112">
        <v>1</v>
      </c>
    </row>
    <row r="59" spans="1:6" ht="15">
      <c r="A59" s="99"/>
      <c r="B59" s="113"/>
      <c r="C59" s="99"/>
      <c r="D59" s="100"/>
      <c r="E59" s="99"/>
      <c r="F59" s="114"/>
    </row>
    <row r="61" spans="1:6" ht="15">
      <c r="A61" s="89" t="s">
        <v>120</v>
      </c>
      <c r="B61" s="90"/>
      <c r="C61" s="90"/>
      <c r="D61" s="90"/>
      <c r="E61" s="90"/>
      <c r="F61" s="91"/>
    </row>
    <row r="62" spans="1:6" ht="27" customHeight="1">
      <c r="A62" s="92" t="s">
        <v>67</v>
      </c>
      <c r="B62" s="93" t="s">
        <v>129</v>
      </c>
      <c r="C62" s="93" t="s">
        <v>0</v>
      </c>
      <c r="D62" s="93" t="s">
        <v>3</v>
      </c>
      <c r="E62" s="94" t="s">
        <v>130</v>
      </c>
      <c r="F62" s="95" t="s">
        <v>131</v>
      </c>
    </row>
    <row r="63" spans="1:6" ht="21.75" customHeight="1">
      <c r="A63" s="96"/>
      <c r="B63" s="97"/>
      <c r="C63" s="97"/>
      <c r="D63" s="97"/>
      <c r="E63" s="94" t="s">
        <v>132</v>
      </c>
      <c r="F63" s="98"/>
    </row>
    <row r="64" spans="1:6" ht="15">
      <c r="A64" s="99"/>
      <c r="B64" s="99" t="s">
        <v>133</v>
      </c>
      <c r="C64" s="99"/>
      <c r="D64" s="100"/>
      <c r="E64" s="101"/>
      <c r="F64" s="102"/>
    </row>
    <row r="65" spans="1:6" ht="15">
      <c r="A65" s="103">
        <v>1</v>
      </c>
      <c r="B65" s="104" t="s">
        <v>9</v>
      </c>
      <c r="C65" s="104" t="s">
        <v>50</v>
      </c>
      <c r="D65" s="104">
        <v>230</v>
      </c>
      <c r="E65" s="105">
        <v>2918.6350117</v>
      </c>
      <c r="F65" s="106">
        <f>E65/$E$83</f>
        <v>0.17480914484475846</v>
      </c>
    </row>
    <row r="66" spans="1:6" ht="15">
      <c r="A66" s="103">
        <v>2</v>
      </c>
      <c r="B66" s="104" t="s">
        <v>83</v>
      </c>
      <c r="C66" s="104" t="s">
        <v>94</v>
      </c>
      <c r="D66" s="104">
        <v>200</v>
      </c>
      <c r="E66" s="105">
        <v>2000</v>
      </c>
      <c r="F66" s="106">
        <f aca="true" t="shared" si="2" ref="F66:F82">E66/$E$83</f>
        <v>0.11978828743162263</v>
      </c>
    </row>
    <row r="67" spans="1:6" ht="15">
      <c r="A67" s="103">
        <v>3</v>
      </c>
      <c r="B67" s="104" t="s">
        <v>12</v>
      </c>
      <c r="C67" s="104" t="s">
        <v>70</v>
      </c>
      <c r="D67" s="104">
        <v>77</v>
      </c>
      <c r="E67" s="105">
        <v>974.8649899</v>
      </c>
      <c r="F67" s="106">
        <f t="shared" si="2"/>
        <v>0.05838870380858355</v>
      </c>
    </row>
    <row r="68" spans="1:6" ht="15">
      <c r="A68" s="103">
        <v>4</v>
      </c>
      <c r="B68" s="104" t="s">
        <v>16</v>
      </c>
      <c r="C68" s="104" t="s">
        <v>52</v>
      </c>
      <c r="D68" s="104">
        <v>150000</v>
      </c>
      <c r="E68" s="105">
        <v>789.4736204999999</v>
      </c>
      <c r="F68" s="106">
        <f t="shared" si="2"/>
        <v>0.04728484648606888</v>
      </c>
    </row>
    <row r="69" spans="1:6" ht="15">
      <c r="A69" s="99"/>
      <c r="B69" s="99" t="s">
        <v>134</v>
      </c>
      <c r="C69" s="99"/>
      <c r="D69" s="100"/>
      <c r="E69" s="101"/>
      <c r="F69" s="102"/>
    </row>
    <row r="70" spans="1:6" ht="15">
      <c r="A70" s="103">
        <v>5</v>
      </c>
      <c r="B70" s="104" t="s">
        <v>135</v>
      </c>
      <c r="C70" s="104" t="s">
        <v>59</v>
      </c>
      <c r="D70" s="104">
        <v>146</v>
      </c>
      <c r="E70" s="105">
        <v>1322.0866751</v>
      </c>
      <c r="F70" s="106">
        <f t="shared" si="2"/>
        <v>0.07918524932319855</v>
      </c>
    </row>
    <row r="71" spans="1:6" ht="15">
      <c r="A71" s="103">
        <v>6</v>
      </c>
      <c r="B71" s="104" t="s">
        <v>6</v>
      </c>
      <c r="C71" s="104" t="s">
        <v>63</v>
      </c>
      <c r="D71" s="104">
        <v>98</v>
      </c>
      <c r="E71" s="105">
        <v>980</v>
      </c>
      <c r="F71" s="106">
        <f t="shared" si="2"/>
        <v>0.058696260841495096</v>
      </c>
    </row>
    <row r="72" spans="1:6" ht="15">
      <c r="A72" s="103">
        <v>7</v>
      </c>
      <c r="B72" s="104" t="s">
        <v>104</v>
      </c>
      <c r="C72" s="104" t="s">
        <v>77</v>
      </c>
      <c r="D72" s="104">
        <v>180</v>
      </c>
      <c r="E72" s="105">
        <v>893.3778831142856</v>
      </c>
      <c r="F72" s="106">
        <f t="shared" si="2"/>
        <v>0.05350810332377431</v>
      </c>
    </row>
    <row r="73" spans="1:6" ht="15">
      <c r="A73" s="103">
        <v>8</v>
      </c>
      <c r="B73" s="104" t="s">
        <v>104</v>
      </c>
      <c r="C73" s="104" t="s">
        <v>65</v>
      </c>
      <c r="D73" s="104">
        <v>100</v>
      </c>
      <c r="E73" s="105">
        <v>850.6221213857143</v>
      </c>
      <c r="F73" s="106">
        <f t="shared" si="2"/>
        <v>0.05094728358612428</v>
      </c>
    </row>
    <row r="74" spans="1:6" ht="15">
      <c r="A74" s="103">
        <v>9</v>
      </c>
      <c r="B74" s="104" t="s">
        <v>14</v>
      </c>
      <c r="C74" s="104" t="s">
        <v>60</v>
      </c>
      <c r="D74" s="104">
        <v>165</v>
      </c>
      <c r="E74" s="105">
        <v>825</v>
      </c>
      <c r="F74" s="106">
        <f t="shared" si="2"/>
        <v>0.04941266856554434</v>
      </c>
    </row>
    <row r="75" spans="1:6" ht="15">
      <c r="A75" s="103">
        <v>10</v>
      </c>
      <c r="B75" s="104" t="s">
        <v>6</v>
      </c>
      <c r="C75" s="104" t="s">
        <v>66</v>
      </c>
      <c r="D75" s="104">
        <v>43</v>
      </c>
      <c r="E75" s="105">
        <v>430</v>
      </c>
      <c r="F75" s="106">
        <f t="shared" si="2"/>
        <v>0.025754481797798868</v>
      </c>
    </row>
    <row r="76" spans="1:6" ht="15">
      <c r="A76" s="103">
        <v>11</v>
      </c>
      <c r="B76" s="104" t="s">
        <v>6</v>
      </c>
      <c r="C76" s="104" t="s">
        <v>82</v>
      </c>
      <c r="D76" s="104">
        <v>125</v>
      </c>
      <c r="E76" s="105">
        <v>250</v>
      </c>
      <c r="F76" s="106">
        <f t="shared" si="2"/>
        <v>0.01497353592895283</v>
      </c>
    </row>
    <row r="77" spans="1:6" ht="15">
      <c r="A77" s="103">
        <v>12</v>
      </c>
      <c r="B77" s="104" t="s">
        <v>6</v>
      </c>
      <c r="C77" s="104" t="s">
        <v>61</v>
      </c>
      <c r="D77" s="104">
        <v>8</v>
      </c>
      <c r="E77" s="105">
        <v>80</v>
      </c>
      <c r="F77" s="106">
        <f t="shared" si="2"/>
        <v>0.004791531497264905</v>
      </c>
    </row>
    <row r="78" spans="1:6" ht="15">
      <c r="A78" s="103">
        <v>13</v>
      </c>
      <c r="B78" s="104" t="s">
        <v>107</v>
      </c>
      <c r="C78" s="104" t="s">
        <v>76</v>
      </c>
      <c r="D78" s="104">
        <v>100</v>
      </c>
      <c r="E78" s="105">
        <v>72.5</v>
      </c>
      <c r="F78" s="106">
        <f t="shared" si="2"/>
        <v>0.004342325419396321</v>
      </c>
    </row>
    <row r="79" spans="1:6" ht="15">
      <c r="A79" s="103">
        <v>14</v>
      </c>
      <c r="B79" s="104" t="s">
        <v>6</v>
      </c>
      <c r="C79" s="104" t="s">
        <v>55</v>
      </c>
      <c r="D79" s="104">
        <v>4</v>
      </c>
      <c r="E79" s="105">
        <v>40</v>
      </c>
      <c r="F79" s="106">
        <f t="shared" si="2"/>
        <v>0.0023957657486324527</v>
      </c>
    </row>
    <row r="80" spans="1:6" ht="15">
      <c r="A80" s="103">
        <v>15</v>
      </c>
      <c r="B80" s="104" t="s">
        <v>106</v>
      </c>
      <c r="C80" s="104" t="s">
        <v>75</v>
      </c>
      <c r="D80" s="104">
        <v>3</v>
      </c>
      <c r="E80" s="105">
        <v>30</v>
      </c>
      <c r="F80" s="106">
        <f t="shared" si="2"/>
        <v>0.0017968243114743396</v>
      </c>
    </row>
    <row r="81" spans="1:6" ht="15">
      <c r="A81" s="107"/>
      <c r="B81" s="108" t="s">
        <v>19</v>
      </c>
      <c r="C81" s="108"/>
      <c r="D81" s="108"/>
      <c r="E81" s="109">
        <f>SUM(E65:E80)</f>
        <v>12456.560301700003</v>
      </c>
      <c r="F81" s="110">
        <f>SUM(F65:F80)</f>
        <v>0.7460750129146897</v>
      </c>
    </row>
    <row r="82" spans="1:6" ht="15">
      <c r="A82" s="99"/>
      <c r="B82" s="99" t="s">
        <v>136</v>
      </c>
      <c r="C82" s="111"/>
      <c r="D82" s="100"/>
      <c r="E82" s="101">
        <f>E83-E81</f>
        <v>4239.562857599998</v>
      </c>
      <c r="F82" s="106">
        <f t="shared" si="2"/>
        <v>0.25392498708531</v>
      </c>
    </row>
    <row r="83" spans="1:6" ht="15">
      <c r="A83" s="107"/>
      <c r="B83" s="108" t="s">
        <v>19</v>
      </c>
      <c r="C83" s="108"/>
      <c r="D83" s="108"/>
      <c r="E83" s="109">
        <v>16696.1231593</v>
      </c>
      <c r="F83" s="112">
        <v>1</v>
      </c>
    </row>
    <row r="84" spans="1:6" ht="15">
      <c r="A84" s="99"/>
      <c r="B84" s="113"/>
      <c r="C84" s="99"/>
      <c r="D84" s="100"/>
      <c r="E84" s="99"/>
      <c r="F84" s="114"/>
    </row>
    <row r="86" spans="1:6" ht="15">
      <c r="A86" s="89" t="s">
        <v>121</v>
      </c>
      <c r="B86" s="90"/>
      <c r="C86" s="90"/>
      <c r="D86" s="90"/>
      <c r="E86" s="90"/>
      <c r="F86" s="91"/>
    </row>
    <row r="87" spans="1:6" ht="27" customHeight="1">
      <c r="A87" s="92" t="s">
        <v>67</v>
      </c>
      <c r="B87" s="93" t="s">
        <v>129</v>
      </c>
      <c r="C87" s="93" t="s">
        <v>0</v>
      </c>
      <c r="D87" s="93" t="s">
        <v>3</v>
      </c>
      <c r="E87" s="94" t="s">
        <v>130</v>
      </c>
      <c r="F87" s="95" t="s">
        <v>131</v>
      </c>
    </row>
    <row r="88" spans="1:6" ht="21.75" customHeight="1">
      <c r="A88" s="96"/>
      <c r="B88" s="97"/>
      <c r="C88" s="97"/>
      <c r="D88" s="97"/>
      <c r="E88" s="94" t="s">
        <v>132</v>
      </c>
      <c r="F88" s="98"/>
    </row>
    <row r="89" spans="1:6" ht="15">
      <c r="A89" s="99"/>
      <c r="B89" s="99" t="s">
        <v>133</v>
      </c>
      <c r="C89" s="99"/>
      <c r="D89" s="100"/>
      <c r="E89" s="101"/>
      <c r="F89" s="102"/>
    </row>
    <row r="90" spans="1:6" ht="15">
      <c r="A90" s="103">
        <v>1</v>
      </c>
      <c r="B90" s="104" t="s">
        <v>16</v>
      </c>
      <c r="C90" s="104" t="s">
        <v>69</v>
      </c>
      <c r="D90" s="104">
        <v>340000</v>
      </c>
      <c r="E90" s="105">
        <v>3400</v>
      </c>
      <c r="F90" s="106">
        <f>E90/$E$104</f>
        <v>0.1881979245145839</v>
      </c>
    </row>
    <row r="91" spans="1:6" ht="15">
      <c r="A91" s="103">
        <v>2</v>
      </c>
      <c r="B91" s="104" t="s">
        <v>9</v>
      </c>
      <c r="C91" s="104" t="s">
        <v>50</v>
      </c>
      <c r="D91" s="104">
        <v>215</v>
      </c>
      <c r="E91" s="105">
        <v>2728.28925</v>
      </c>
      <c r="F91" s="106">
        <f aca="true" t="shared" si="3" ref="F91:F103">E91/$E$104</f>
        <v>0.15101716891925018</v>
      </c>
    </row>
    <row r="92" spans="1:6" ht="15">
      <c r="A92" s="103">
        <v>3</v>
      </c>
      <c r="B92" s="104" t="s">
        <v>12</v>
      </c>
      <c r="C92" s="104" t="s">
        <v>70</v>
      </c>
      <c r="D92" s="104">
        <v>125</v>
      </c>
      <c r="E92" s="105">
        <v>1582.5730356</v>
      </c>
      <c r="F92" s="106">
        <f t="shared" si="3"/>
        <v>0.08759910608607785</v>
      </c>
    </row>
    <row r="93" spans="1:6" ht="15">
      <c r="A93" s="103">
        <v>4</v>
      </c>
      <c r="B93" s="104" t="s">
        <v>16</v>
      </c>
      <c r="C93" s="104" t="s">
        <v>52</v>
      </c>
      <c r="D93" s="104">
        <v>70000</v>
      </c>
      <c r="E93" s="105">
        <v>368.42102009999996</v>
      </c>
      <c r="F93" s="106">
        <f t="shared" si="3"/>
        <v>0.020392962155989937</v>
      </c>
    </row>
    <row r="94" spans="1:6" ht="15">
      <c r="A94" s="99"/>
      <c r="B94" s="99" t="s">
        <v>134</v>
      </c>
      <c r="C94" s="99"/>
      <c r="D94" s="100"/>
      <c r="E94" s="101"/>
      <c r="F94" s="102"/>
    </row>
    <row r="95" spans="1:6" ht="15">
      <c r="A95" s="103">
        <v>5</v>
      </c>
      <c r="B95" s="104" t="s">
        <v>104</v>
      </c>
      <c r="C95" s="104" t="s">
        <v>78</v>
      </c>
      <c r="D95" s="104">
        <v>410</v>
      </c>
      <c r="E95" s="105">
        <v>4100</v>
      </c>
      <c r="F95" s="106">
        <f t="shared" si="3"/>
        <v>0.22694455603229233</v>
      </c>
    </row>
    <row r="96" spans="1:6" ht="15">
      <c r="A96" s="103">
        <v>6</v>
      </c>
      <c r="B96" s="104" t="s">
        <v>103</v>
      </c>
      <c r="C96" s="104" t="s">
        <v>79</v>
      </c>
      <c r="D96" s="104">
        <v>160</v>
      </c>
      <c r="E96" s="105">
        <v>1600</v>
      </c>
      <c r="F96" s="106">
        <f t="shared" si="3"/>
        <v>0.08856372918333359</v>
      </c>
    </row>
    <row r="97" spans="1:6" ht="15">
      <c r="A97" s="103">
        <v>7</v>
      </c>
      <c r="B97" s="104" t="s">
        <v>103</v>
      </c>
      <c r="C97" s="104" t="s">
        <v>73</v>
      </c>
      <c r="D97" s="104">
        <v>100</v>
      </c>
      <c r="E97" s="105">
        <v>1000</v>
      </c>
      <c r="F97" s="106">
        <f t="shared" si="3"/>
        <v>0.0553523307395835</v>
      </c>
    </row>
    <row r="98" spans="1:6" ht="15">
      <c r="A98" s="103">
        <v>8</v>
      </c>
      <c r="B98" s="104" t="s">
        <v>6</v>
      </c>
      <c r="C98" s="104" t="s">
        <v>66</v>
      </c>
      <c r="D98" s="104">
        <v>43</v>
      </c>
      <c r="E98" s="105">
        <v>430</v>
      </c>
      <c r="F98" s="106">
        <f t="shared" si="3"/>
        <v>0.023801502218020906</v>
      </c>
    </row>
    <row r="99" spans="1:6" ht="15">
      <c r="A99" s="103">
        <v>9</v>
      </c>
      <c r="B99" s="104" t="s">
        <v>6</v>
      </c>
      <c r="C99" s="104" t="s">
        <v>61</v>
      </c>
      <c r="D99" s="104">
        <v>24</v>
      </c>
      <c r="E99" s="105">
        <v>240</v>
      </c>
      <c r="F99" s="106">
        <f t="shared" si="3"/>
        <v>0.01328455937750004</v>
      </c>
    </row>
    <row r="100" spans="1:6" ht="15">
      <c r="A100" s="103">
        <v>10</v>
      </c>
      <c r="B100" s="104" t="s">
        <v>14</v>
      </c>
      <c r="C100" s="104" t="s">
        <v>60</v>
      </c>
      <c r="D100" s="104">
        <v>24</v>
      </c>
      <c r="E100" s="105">
        <v>120</v>
      </c>
      <c r="F100" s="106">
        <f t="shared" si="3"/>
        <v>0.00664227968875002</v>
      </c>
    </row>
    <row r="101" spans="1:6" ht="15">
      <c r="A101" s="103">
        <v>11</v>
      </c>
      <c r="B101" s="104" t="s">
        <v>107</v>
      </c>
      <c r="C101" s="104" t="s">
        <v>76</v>
      </c>
      <c r="D101" s="104">
        <v>100</v>
      </c>
      <c r="E101" s="105">
        <v>72.5</v>
      </c>
      <c r="F101" s="106">
        <f t="shared" si="3"/>
        <v>0.004013043978619803</v>
      </c>
    </row>
    <row r="102" spans="1:6" ht="15">
      <c r="A102" s="107"/>
      <c r="B102" s="108" t="s">
        <v>19</v>
      </c>
      <c r="C102" s="108"/>
      <c r="D102" s="108"/>
      <c r="E102" s="109">
        <f>SUM(E90:E101)</f>
        <v>15641.783305699999</v>
      </c>
      <c r="F102" s="110">
        <f>SUM(F90:F101)</f>
        <v>0.8658091628940019</v>
      </c>
    </row>
    <row r="103" spans="1:6" ht="15">
      <c r="A103" s="99"/>
      <c r="B103" s="99" t="s">
        <v>136</v>
      </c>
      <c r="C103" s="111"/>
      <c r="D103" s="100"/>
      <c r="E103" s="101">
        <f>E104-E102</f>
        <v>2424.303282500001</v>
      </c>
      <c r="F103" s="106">
        <f t="shared" si="3"/>
        <v>0.13419083710599797</v>
      </c>
    </row>
    <row r="104" spans="1:6" ht="15">
      <c r="A104" s="107"/>
      <c r="B104" s="108" t="s">
        <v>19</v>
      </c>
      <c r="C104" s="108"/>
      <c r="D104" s="108"/>
      <c r="E104" s="109">
        <v>18066.0865882</v>
      </c>
      <c r="F104" s="112">
        <v>1</v>
      </c>
    </row>
    <row r="105" spans="1:6" ht="15">
      <c r="A105" s="99"/>
      <c r="B105" s="113"/>
      <c r="C105" s="99"/>
      <c r="D105" s="100"/>
      <c r="E105" s="99"/>
      <c r="F105" s="114"/>
    </row>
  </sheetData>
  <sheetProtection/>
  <mergeCells count="26">
    <mergeCell ref="A86:F86"/>
    <mergeCell ref="A87:A88"/>
    <mergeCell ref="B87:B88"/>
    <mergeCell ref="C87:C88"/>
    <mergeCell ref="D87:D88"/>
    <mergeCell ref="F87:F88"/>
    <mergeCell ref="A61:F61"/>
    <mergeCell ref="A62:A63"/>
    <mergeCell ref="B62:B63"/>
    <mergeCell ref="C62:C63"/>
    <mergeCell ref="D62:D63"/>
    <mergeCell ref="F62:F63"/>
    <mergeCell ref="A35:F35"/>
    <mergeCell ref="A36:A37"/>
    <mergeCell ref="B36:B37"/>
    <mergeCell ref="C36:C37"/>
    <mergeCell ref="D36:D37"/>
    <mergeCell ref="F36:F37"/>
    <mergeCell ref="A5:F5"/>
    <mergeCell ref="A7:F7"/>
    <mergeCell ref="A9:F9"/>
    <mergeCell ref="A10:A11"/>
    <mergeCell ref="B10:B11"/>
    <mergeCell ref="C10:C11"/>
    <mergeCell ref="D10:D11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113</v>
      </c>
      <c r="B1" s="115" t="s">
        <v>114</v>
      </c>
    </row>
    <row r="2" spans="1:2" ht="15">
      <c r="A2" t="s">
        <v>115</v>
      </c>
      <c r="B2">
        <v>1.17</v>
      </c>
    </row>
    <row r="3" spans="1:2" ht="15">
      <c r="A3" t="s">
        <v>116</v>
      </c>
      <c r="B3">
        <v>1.17</v>
      </c>
    </row>
    <row r="4" spans="1:2" ht="15">
      <c r="A4" t="s">
        <v>117</v>
      </c>
      <c r="B4">
        <v>1.17</v>
      </c>
    </row>
    <row r="5" spans="1:2" ht="15">
      <c r="A5" t="s">
        <v>118</v>
      </c>
      <c r="B5">
        <v>1.17</v>
      </c>
    </row>
    <row r="6" spans="1:2" ht="15">
      <c r="A6" t="s">
        <v>119</v>
      </c>
      <c r="B6">
        <v>1.17</v>
      </c>
    </row>
    <row r="7" spans="1:2" ht="15">
      <c r="A7" t="s">
        <v>120</v>
      </c>
      <c r="B7">
        <v>1.17</v>
      </c>
    </row>
    <row r="8" spans="1:2" ht="15">
      <c r="A8" t="s">
        <v>121</v>
      </c>
      <c r="B8">
        <v>1.17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4.00390625" style="122" customWidth="1"/>
    <col min="2" max="2" width="9.140625" style="122" customWidth="1"/>
    <col min="3" max="3" width="11.421875" style="122" customWidth="1"/>
    <col min="4" max="4" width="9.140625" style="122" customWidth="1"/>
    <col min="5" max="5" width="11.421875" style="122" customWidth="1"/>
    <col min="6" max="6" width="9.140625" style="122" customWidth="1"/>
    <col min="7" max="7" width="11.57421875" style="122" customWidth="1"/>
    <col min="8" max="8" width="9.140625" style="122" customWidth="1"/>
    <col min="9" max="9" width="12.7109375" style="122" customWidth="1"/>
  </cols>
  <sheetData>
    <row r="1" spans="1:9" ht="15">
      <c r="A1" s="116" t="s">
        <v>113</v>
      </c>
      <c r="B1" s="116" t="s">
        <v>137</v>
      </c>
      <c r="C1" s="116"/>
      <c r="D1" s="116" t="s">
        <v>138</v>
      </c>
      <c r="E1" s="116"/>
      <c r="F1" s="116" t="s">
        <v>139</v>
      </c>
      <c r="G1" s="116"/>
      <c r="H1" s="116" t="s">
        <v>140</v>
      </c>
      <c r="I1" s="116"/>
    </row>
    <row r="2" spans="1:9" ht="25.5">
      <c r="A2" s="116"/>
      <c r="B2" s="117" t="s">
        <v>141</v>
      </c>
      <c r="C2" s="117" t="s">
        <v>142</v>
      </c>
      <c r="D2" s="117" t="s">
        <v>141</v>
      </c>
      <c r="E2" s="117" t="s">
        <v>142</v>
      </c>
      <c r="F2" s="117" t="s">
        <v>141</v>
      </c>
      <c r="G2" s="117" t="s">
        <v>142</v>
      </c>
      <c r="H2" s="117" t="s">
        <v>141</v>
      </c>
      <c r="I2" s="117" t="s">
        <v>142</v>
      </c>
    </row>
    <row r="3" spans="1:9" ht="15.75">
      <c r="A3" s="118" t="s">
        <v>143</v>
      </c>
      <c r="B3" s="119">
        <v>0.0037978023290634157</v>
      </c>
      <c r="C3" s="119">
        <v>0.13350424170494082</v>
      </c>
      <c r="D3" s="119">
        <v>0.07346311509609225</v>
      </c>
      <c r="E3" s="119">
        <v>0.08320809304714202</v>
      </c>
      <c r="F3" s="119">
        <v>0.0859353929758072</v>
      </c>
      <c r="G3" s="119">
        <v>0.08705886900424961</v>
      </c>
      <c r="H3" s="119">
        <v>0.09105328619480135</v>
      </c>
      <c r="I3" s="119">
        <v>0.09805184006690978</v>
      </c>
    </row>
    <row r="4" spans="1:9" ht="15.75">
      <c r="A4" s="118" t="s">
        <v>144</v>
      </c>
      <c r="B4" s="119">
        <v>0.00687790811061859</v>
      </c>
      <c r="C4" s="119">
        <v>0.13350424170494082</v>
      </c>
      <c r="D4" s="119">
        <v>0.07830620110034946</v>
      </c>
      <c r="E4" s="119">
        <v>0.08320809304714202</v>
      </c>
      <c r="F4" s="119">
        <v>0.08914120495319365</v>
      </c>
      <c r="G4" s="119">
        <v>0.08705886900424961</v>
      </c>
      <c r="H4" s="119">
        <v>0.09295649230480194</v>
      </c>
      <c r="I4" s="119">
        <v>0.09805184006690978</v>
      </c>
    </row>
    <row r="5" spans="1:9" ht="15.75">
      <c r="A5" s="118" t="s">
        <v>145</v>
      </c>
      <c r="B5" s="119">
        <v>-0.06736671030521393</v>
      </c>
      <c r="C5" s="119">
        <v>0.13350424170494082</v>
      </c>
      <c r="D5" s="119">
        <v>0.05396079123020173</v>
      </c>
      <c r="E5" s="119">
        <v>0.08320809304714202</v>
      </c>
      <c r="F5" s="120">
        <v>0</v>
      </c>
      <c r="G5" s="120">
        <v>0</v>
      </c>
      <c r="H5" s="119">
        <v>0.0634093552827835</v>
      </c>
      <c r="I5" s="119">
        <v>0.08754997551441195</v>
      </c>
    </row>
    <row r="6" spans="1:9" ht="15.75">
      <c r="A6" s="118" t="s">
        <v>146</v>
      </c>
      <c r="B6" s="119">
        <v>0.03614585101604462</v>
      </c>
      <c r="C6" s="119">
        <v>0.13350424170494082</v>
      </c>
      <c r="D6" s="119">
        <v>0.0938748687505722</v>
      </c>
      <c r="E6" s="119">
        <v>0.08320809304714202</v>
      </c>
      <c r="F6" s="120">
        <v>0</v>
      </c>
      <c r="G6" s="120">
        <v>0</v>
      </c>
      <c r="H6" s="119">
        <v>0.09414452612400057</v>
      </c>
      <c r="I6" s="119">
        <v>0.08754997551441195</v>
      </c>
    </row>
    <row r="7" spans="1:9" ht="15.75">
      <c r="A7" s="118" t="s">
        <v>147</v>
      </c>
      <c r="B7" s="119">
        <v>0.09279443323612213</v>
      </c>
      <c r="C7" s="119">
        <v>0.13350424170494082</v>
      </c>
      <c r="D7" s="119">
        <v>0.10875025391578677</v>
      </c>
      <c r="E7" s="119">
        <v>0.08320809304714202</v>
      </c>
      <c r="F7" s="120">
        <v>0</v>
      </c>
      <c r="G7" s="120">
        <v>0</v>
      </c>
      <c r="H7" s="119">
        <v>0.10033792853355408</v>
      </c>
      <c r="I7" s="119">
        <v>0.08754997551441195</v>
      </c>
    </row>
    <row r="8" spans="1:9" ht="15.75">
      <c r="A8" s="118" t="s">
        <v>148</v>
      </c>
      <c r="B8" s="119">
        <v>0.06098138391971589</v>
      </c>
      <c r="C8" s="119">
        <v>0.13350424170494082</v>
      </c>
      <c r="D8" s="120">
        <v>0</v>
      </c>
      <c r="E8" s="120">
        <v>0</v>
      </c>
      <c r="F8" s="120">
        <v>0</v>
      </c>
      <c r="G8" s="120">
        <v>0</v>
      </c>
      <c r="H8" s="119">
        <v>0.08459742963314056</v>
      </c>
      <c r="I8" s="119">
        <v>0.09967711567878723</v>
      </c>
    </row>
    <row r="9" spans="1:9" ht="15.75">
      <c r="A9" s="118" t="s">
        <v>149</v>
      </c>
      <c r="B9" s="119">
        <v>0.07917015850543978</v>
      </c>
      <c r="C9" s="119">
        <v>0.13350424170494082</v>
      </c>
      <c r="D9" s="120">
        <v>0</v>
      </c>
      <c r="E9" s="120">
        <v>0</v>
      </c>
      <c r="F9" s="120">
        <v>0</v>
      </c>
      <c r="G9" s="120">
        <v>0</v>
      </c>
      <c r="H9" s="119">
        <v>0.09083980023860934</v>
      </c>
      <c r="I9" s="119">
        <v>0.10460397601127625</v>
      </c>
    </row>
    <row r="10" spans="1:7" ht="15">
      <c r="A10" s="121" t="s">
        <v>150</v>
      </c>
      <c r="B10" s="121"/>
      <c r="C10" s="121"/>
      <c r="D10" s="121"/>
      <c r="E10" s="121"/>
      <c r="F10" s="121"/>
      <c r="G10" s="121"/>
    </row>
    <row r="11" spans="1:9" ht="15">
      <c r="A11" s="123" t="s">
        <v>151</v>
      </c>
      <c r="B11" s="123"/>
      <c r="C11" s="123"/>
      <c r="D11" s="123"/>
      <c r="E11" s="123"/>
      <c r="F11" s="123"/>
      <c r="G11" s="123"/>
      <c r="H11" s="123"/>
      <c r="I11" s="123"/>
    </row>
    <row r="12" ht="15.75">
      <c r="A12" s="124" t="s">
        <v>152</v>
      </c>
    </row>
    <row r="13" spans="1:3" ht="15">
      <c r="A13" s="125" t="s">
        <v>153</v>
      </c>
      <c r="B13" s="126"/>
      <c r="C13" s="126"/>
    </row>
    <row r="14" spans="1:3" ht="15">
      <c r="A14" s="125" t="s">
        <v>154</v>
      </c>
      <c r="B14" s="126"/>
      <c r="C14" s="126"/>
    </row>
    <row r="15" spans="1:9" ht="15">
      <c r="A15" s="127" t="s">
        <v>155</v>
      </c>
      <c r="B15" s="127"/>
      <c r="C15" s="127"/>
      <c r="D15" s="127"/>
      <c r="E15" s="127"/>
      <c r="F15" s="127"/>
      <c r="G15" s="127"/>
      <c r="H15" s="127"/>
      <c r="I15" s="127"/>
    </row>
  </sheetData>
  <sheetProtection/>
  <mergeCells count="8">
    <mergeCell ref="A11:I11"/>
    <mergeCell ref="A15:I15"/>
    <mergeCell ref="A1:A2"/>
    <mergeCell ref="B1:C1"/>
    <mergeCell ref="D1:E1"/>
    <mergeCell ref="F1:G1"/>
    <mergeCell ref="H1:I1"/>
    <mergeCell ref="A10:G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4"/>
  <sheetViews>
    <sheetView zoomScalePageLayoutView="0" workbookViewId="0" topLeftCell="A1">
      <selection activeCell="A1" sqref="A1:A5"/>
    </sheetView>
  </sheetViews>
  <sheetFormatPr defaultColWidth="9.140625" defaultRowHeight="15"/>
  <cols>
    <col min="1" max="1" width="5.00390625" style="168" customWidth="1"/>
    <col min="2" max="2" width="47.57421875" style="168" customWidth="1"/>
    <col min="3" max="3" width="2.140625" style="168" bestFit="1" customWidth="1"/>
    <col min="4" max="5" width="4.140625" style="168" bestFit="1" customWidth="1"/>
    <col min="6" max="8" width="2.140625" style="168" bestFit="1" customWidth="1"/>
    <col min="9" max="9" width="4.140625" style="168" bestFit="1" customWidth="1"/>
    <col min="10" max="10" width="5.28125" style="168" customWidth="1"/>
    <col min="11" max="19" width="2.140625" style="168" bestFit="1" customWidth="1"/>
    <col min="20" max="20" width="5.00390625" style="168" customWidth="1"/>
    <col min="21" max="24" width="2.140625" style="168" bestFit="1" customWidth="1"/>
    <col min="25" max="25" width="5.140625" style="168" customWidth="1"/>
    <col min="26" max="29" width="2.140625" style="168" bestFit="1" customWidth="1"/>
    <col min="30" max="30" width="3.140625" style="168" bestFit="1" customWidth="1"/>
    <col min="31" max="39" width="2.140625" style="168" bestFit="1" customWidth="1"/>
    <col min="40" max="40" width="3.140625" style="168" customWidth="1"/>
    <col min="41" max="62" width="2.140625" style="168" bestFit="1" customWidth="1"/>
    <col min="63" max="63" width="9.7109375" style="168" customWidth="1"/>
    <col min="64" max="16384" width="9.140625" style="168" customWidth="1"/>
  </cols>
  <sheetData>
    <row r="1" spans="1:82" s="134" customFormat="1" ht="17.25" thickBot="1">
      <c r="A1" s="128" t="s">
        <v>156</v>
      </c>
      <c r="B1" s="129" t="s">
        <v>157</v>
      </c>
      <c r="C1" s="130" t="s">
        <v>158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2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</row>
    <row r="2" spans="1:82" s="142" customFormat="1" ht="18.75" thickBot="1">
      <c r="A2" s="135"/>
      <c r="B2" s="136"/>
      <c r="C2" s="137" t="s">
        <v>159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  <c r="W2" s="137" t="s">
        <v>160</v>
      </c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  <c r="AQ2" s="137" t="s">
        <v>161</v>
      </c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9"/>
      <c r="BK2" s="140" t="s">
        <v>162</v>
      </c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</row>
    <row r="3" spans="1:82" s="148" customFormat="1" ht="18.75" thickBot="1">
      <c r="A3" s="135"/>
      <c r="B3" s="136"/>
      <c r="C3" s="143" t="s">
        <v>163</v>
      </c>
      <c r="D3" s="144"/>
      <c r="E3" s="144"/>
      <c r="F3" s="144"/>
      <c r="G3" s="144"/>
      <c r="H3" s="144"/>
      <c r="I3" s="144"/>
      <c r="J3" s="144"/>
      <c r="K3" s="144"/>
      <c r="L3" s="145"/>
      <c r="M3" s="143" t="s">
        <v>164</v>
      </c>
      <c r="N3" s="144"/>
      <c r="O3" s="144"/>
      <c r="P3" s="144"/>
      <c r="Q3" s="144"/>
      <c r="R3" s="144"/>
      <c r="S3" s="144"/>
      <c r="T3" s="144"/>
      <c r="U3" s="144"/>
      <c r="V3" s="145"/>
      <c r="W3" s="143" t="s">
        <v>163</v>
      </c>
      <c r="X3" s="144"/>
      <c r="Y3" s="144"/>
      <c r="Z3" s="144"/>
      <c r="AA3" s="144"/>
      <c r="AB3" s="144"/>
      <c r="AC3" s="144"/>
      <c r="AD3" s="144"/>
      <c r="AE3" s="144"/>
      <c r="AF3" s="145"/>
      <c r="AG3" s="143" t="s">
        <v>164</v>
      </c>
      <c r="AH3" s="144"/>
      <c r="AI3" s="144"/>
      <c r="AJ3" s="144"/>
      <c r="AK3" s="144"/>
      <c r="AL3" s="144"/>
      <c r="AM3" s="144"/>
      <c r="AN3" s="144"/>
      <c r="AO3" s="144"/>
      <c r="AP3" s="145"/>
      <c r="AQ3" s="143" t="s">
        <v>163</v>
      </c>
      <c r="AR3" s="144"/>
      <c r="AS3" s="144"/>
      <c r="AT3" s="144"/>
      <c r="AU3" s="144"/>
      <c r="AV3" s="144"/>
      <c r="AW3" s="144"/>
      <c r="AX3" s="144"/>
      <c r="AY3" s="144"/>
      <c r="AZ3" s="145"/>
      <c r="BA3" s="143" t="s">
        <v>164</v>
      </c>
      <c r="BB3" s="144"/>
      <c r="BC3" s="144"/>
      <c r="BD3" s="144"/>
      <c r="BE3" s="144"/>
      <c r="BF3" s="144"/>
      <c r="BG3" s="144"/>
      <c r="BH3" s="144"/>
      <c r="BI3" s="144"/>
      <c r="BJ3" s="145"/>
      <c r="BK3" s="146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</row>
    <row r="4" spans="1:82" s="148" customFormat="1" ht="18">
      <c r="A4" s="135"/>
      <c r="B4" s="136"/>
      <c r="C4" s="149" t="s">
        <v>165</v>
      </c>
      <c r="D4" s="150"/>
      <c r="E4" s="150"/>
      <c r="F4" s="150"/>
      <c r="G4" s="151"/>
      <c r="H4" s="152" t="s">
        <v>166</v>
      </c>
      <c r="I4" s="153"/>
      <c r="J4" s="153"/>
      <c r="K4" s="153"/>
      <c r="L4" s="154"/>
      <c r="M4" s="149" t="s">
        <v>165</v>
      </c>
      <c r="N4" s="150"/>
      <c r="O4" s="150"/>
      <c r="P4" s="150"/>
      <c r="Q4" s="151"/>
      <c r="R4" s="152" t="s">
        <v>166</v>
      </c>
      <c r="S4" s="153"/>
      <c r="T4" s="153"/>
      <c r="U4" s="153"/>
      <c r="V4" s="154"/>
      <c r="W4" s="149" t="s">
        <v>165</v>
      </c>
      <c r="X4" s="150"/>
      <c r="Y4" s="150"/>
      <c r="Z4" s="150"/>
      <c r="AA4" s="151"/>
      <c r="AB4" s="152" t="s">
        <v>166</v>
      </c>
      <c r="AC4" s="153"/>
      <c r="AD4" s="153"/>
      <c r="AE4" s="153"/>
      <c r="AF4" s="154"/>
      <c r="AG4" s="149" t="s">
        <v>165</v>
      </c>
      <c r="AH4" s="150"/>
      <c r="AI4" s="150"/>
      <c r="AJ4" s="150"/>
      <c r="AK4" s="151"/>
      <c r="AL4" s="152" t="s">
        <v>166</v>
      </c>
      <c r="AM4" s="153"/>
      <c r="AN4" s="153"/>
      <c r="AO4" s="153"/>
      <c r="AP4" s="154"/>
      <c r="AQ4" s="149" t="s">
        <v>165</v>
      </c>
      <c r="AR4" s="150"/>
      <c r="AS4" s="150"/>
      <c r="AT4" s="150"/>
      <c r="AU4" s="151"/>
      <c r="AV4" s="152" t="s">
        <v>166</v>
      </c>
      <c r="AW4" s="153"/>
      <c r="AX4" s="153"/>
      <c r="AY4" s="153"/>
      <c r="AZ4" s="154"/>
      <c r="BA4" s="149" t="s">
        <v>165</v>
      </c>
      <c r="BB4" s="150"/>
      <c r="BC4" s="150"/>
      <c r="BD4" s="150"/>
      <c r="BE4" s="151"/>
      <c r="BF4" s="152" t="s">
        <v>166</v>
      </c>
      <c r="BG4" s="153"/>
      <c r="BH4" s="153"/>
      <c r="BI4" s="153"/>
      <c r="BJ4" s="154"/>
      <c r="BK4" s="146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</row>
    <row r="5" spans="1:107" s="162" customFormat="1" ht="15" customHeight="1">
      <c r="A5" s="135"/>
      <c r="B5" s="136"/>
      <c r="C5" s="155">
        <v>1</v>
      </c>
      <c r="D5" s="156">
        <v>2</v>
      </c>
      <c r="E5" s="156">
        <v>3</v>
      </c>
      <c r="F5" s="156">
        <v>4</v>
      </c>
      <c r="G5" s="157">
        <v>5</v>
      </c>
      <c r="H5" s="155">
        <v>1</v>
      </c>
      <c r="I5" s="156">
        <v>2</v>
      </c>
      <c r="J5" s="156">
        <v>3</v>
      </c>
      <c r="K5" s="156">
        <v>4</v>
      </c>
      <c r="L5" s="157">
        <v>5</v>
      </c>
      <c r="M5" s="155">
        <v>1</v>
      </c>
      <c r="N5" s="156">
        <v>2</v>
      </c>
      <c r="O5" s="156">
        <v>3</v>
      </c>
      <c r="P5" s="156">
        <v>4</v>
      </c>
      <c r="Q5" s="157">
        <v>5</v>
      </c>
      <c r="R5" s="155">
        <v>1</v>
      </c>
      <c r="S5" s="156">
        <v>2</v>
      </c>
      <c r="T5" s="156">
        <v>3</v>
      </c>
      <c r="U5" s="156">
        <v>4</v>
      </c>
      <c r="V5" s="157">
        <v>5</v>
      </c>
      <c r="W5" s="155">
        <v>1</v>
      </c>
      <c r="X5" s="156">
        <v>2</v>
      </c>
      <c r="Y5" s="156">
        <v>3</v>
      </c>
      <c r="Z5" s="156">
        <v>4</v>
      </c>
      <c r="AA5" s="157">
        <v>5</v>
      </c>
      <c r="AB5" s="155">
        <v>1</v>
      </c>
      <c r="AC5" s="156">
        <v>2</v>
      </c>
      <c r="AD5" s="156">
        <v>3</v>
      </c>
      <c r="AE5" s="156">
        <v>4</v>
      </c>
      <c r="AF5" s="157">
        <v>5</v>
      </c>
      <c r="AG5" s="155">
        <v>1</v>
      </c>
      <c r="AH5" s="156">
        <v>2</v>
      </c>
      <c r="AI5" s="156">
        <v>3</v>
      </c>
      <c r="AJ5" s="156">
        <v>4</v>
      </c>
      <c r="AK5" s="157">
        <v>5</v>
      </c>
      <c r="AL5" s="155">
        <v>1</v>
      </c>
      <c r="AM5" s="156">
        <v>2</v>
      </c>
      <c r="AN5" s="156">
        <v>3</v>
      </c>
      <c r="AO5" s="156">
        <v>4</v>
      </c>
      <c r="AP5" s="157">
        <v>5</v>
      </c>
      <c r="AQ5" s="155">
        <v>1</v>
      </c>
      <c r="AR5" s="156">
        <v>2</v>
      </c>
      <c r="AS5" s="156">
        <v>3</v>
      </c>
      <c r="AT5" s="156">
        <v>4</v>
      </c>
      <c r="AU5" s="157">
        <v>5</v>
      </c>
      <c r="AV5" s="155">
        <v>1</v>
      </c>
      <c r="AW5" s="156">
        <v>2</v>
      </c>
      <c r="AX5" s="156">
        <v>3</v>
      </c>
      <c r="AY5" s="156">
        <v>4</v>
      </c>
      <c r="AZ5" s="157">
        <v>5</v>
      </c>
      <c r="BA5" s="155">
        <v>1</v>
      </c>
      <c r="BB5" s="156">
        <v>2</v>
      </c>
      <c r="BC5" s="156">
        <v>3</v>
      </c>
      <c r="BD5" s="156">
        <v>4</v>
      </c>
      <c r="BE5" s="157">
        <v>5</v>
      </c>
      <c r="BF5" s="155">
        <v>1</v>
      </c>
      <c r="BG5" s="156">
        <v>2</v>
      </c>
      <c r="BH5" s="156">
        <v>3</v>
      </c>
      <c r="BI5" s="156">
        <v>4</v>
      </c>
      <c r="BJ5" s="157">
        <v>5</v>
      </c>
      <c r="BK5" s="158"/>
      <c r="BL5" s="159"/>
      <c r="BM5" s="159"/>
      <c r="BN5" s="159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</row>
    <row r="6" spans="1:63" ht="15">
      <c r="A6" s="163" t="s">
        <v>167</v>
      </c>
      <c r="B6" s="164" t="s">
        <v>168</v>
      </c>
      <c r="C6" s="165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7"/>
    </row>
    <row r="7" spans="1:63" ht="15">
      <c r="A7" s="163" t="s">
        <v>169</v>
      </c>
      <c r="B7" s="169" t="s">
        <v>170</v>
      </c>
      <c r="C7" s="165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7"/>
    </row>
    <row r="8" spans="1:63" ht="15">
      <c r="A8" s="163"/>
      <c r="B8" s="170" t="s">
        <v>171</v>
      </c>
      <c r="C8" s="80"/>
      <c r="D8" s="171"/>
      <c r="E8" s="171"/>
      <c r="F8" s="171"/>
      <c r="G8" s="172"/>
      <c r="H8" s="80"/>
      <c r="I8" s="171"/>
      <c r="J8" s="171"/>
      <c r="K8" s="171"/>
      <c r="L8" s="172"/>
      <c r="M8" s="80"/>
      <c r="N8" s="171"/>
      <c r="O8" s="171"/>
      <c r="P8" s="171"/>
      <c r="Q8" s="172"/>
      <c r="R8" s="80"/>
      <c r="S8" s="171"/>
      <c r="T8" s="171"/>
      <c r="U8" s="171"/>
      <c r="V8" s="172"/>
      <c r="W8" s="80"/>
      <c r="X8" s="171"/>
      <c r="Y8" s="171"/>
      <c r="Z8" s="171"/>
      <c r="AA8" s="172"/>
      <c r="AB8" s="80"/>
      <c r="AC8" s="171"/>
      <c r="AD8" s="171"/>
      <c r="AE8" s="171"/>
      <c r="AF8" s="172"/>
      <c r="AG8" s="80"/>
      <c r="AH8" s="171"/>
      <c r="AI8" s="171"/>
      <c r="AJ8" s="171"/>
      <c r="AK8" s="172"/>
      <c r="AL8" s="80"/>
      <c r="AM8" s="171"/>
      <c r="AN8" s="171"/>
      <c r="AO8" s="171"/>
      <c r="AP8" s="172"/>
      <c r="AQ8" s="80"/>
      <c r="AR8" s="171"/>
      <c r="AS8" s="171"/>
      <c r="AT8" s="171"/>
      <c r="AU8" s="172"/>
      <c r="AV8" s="80"/>
      <c r="AW8" s="171"/>
      <c r="AX8" s="171"/>
      <c r="AY8" s="171"/>
      <c r="AZ8" s="172"/>
      <c r="BA8" s="80"/>
      <c r="BB8" s="171"/>
      <c r="BC8" s="171"/>
      <c r="BD8" s="171"/>
      <c r="BE8" s="172"/>
      <c r="BF8" s="80"/>
      <c r="BG8" s="171"/>
      <c r="BH8" s="171"/>
      <c r="BI8" s="171"/>
      <c r="BJ8" s="172"/>
      <c r="BK8" s="173"/>
    </row>
    <row r="9" spans="1:63" ht="15">
      <c r="A9" s="163"/>
      <c r="B9" s="170" t="s">
        <v>172</v>
      </c>
      <c r="C9" s="80"/>
      <c r="D9" s="171"/>
      <c r="E9" s="171"/>
      <c r="F9" s="171"/>
      <c r="G9" s="172"/>
      <c r="H9" s="80"/>
      <c r="I9" s="171"/>
      <c r="J9" s="171"/>
      <c r="K9" s="171"/>
      <c r="L9" s="172"/>
      <c r="M9" s="80"/>
      <c r="N9" s="171"/>
      <c r="O9" s="171"/>
      <c r="P9" s="171"/>
      <c r="Q9" s="172"/>
      <c r="R9" s="80"/>
      <c r="S9" s="171"/>
      <c r="T9" s="171"/>
      <c r="U9" s="171"/>
      <c r="V9" s="172"/>
      <c r="W9" s="80"/>
      <c r="X9" s="171"/>
      <c r="Y9" s="171"/>
      <c r="Z9" s="171"/>
      <c r="AA9" s="172"/>
      <c r="AB9" s="80"/>
      <c r="AC9" s="171"/>
      <c r="AD9" s="171"/>
      <c r="AE9" s="171"/>
      <c r="AF9" s="172"/>
      <c r="AG9" s="80"/>
      <c r="AH9" s="171"/>
      <c r="AI9" s="171"/>
      <c r="AJ9" s="171"/>
      <c r="AK9" s="172"/>
      <c r="AL9" s="80"/>
      <c r="AM9" s="171"/>
      <c r="AN9" s="171"/>
      <c r="AO9" s="171"/>
      <c r="AP9" s="172"/>
      <c r="AQ9" s="80"/>
      <c r="AR9" s="171"/>
      <c r="AS9" s="171"/>
      <c r="AT9" s="171"/>
      <c r="AU9" s="172"/>
      <c r="AV9" s="80"/>
      <c r="AW9" s="171"/>
      <c r="AX9" s="171"/>
      <c r="AY9" s="171"/>
      <c r="AZ9" s="172"/>
      <c r="BA9" s="80"/>
      <c r="BB9" s="171"/>
      <c r="BC9" s="171"/>
      <c r="BD9" s="171"/>
      <c r="BE9" s="172"/>
      <c r="BF9" s="80"/>
      <c r="BG9" s="171"/>
      <c r="BH9" s="171"/>
      <c r="BI9" s="171"/>
      <c r="BJ9" s="172"/>
      <c r="BK9" s="173"/>
    </row>
    <row r="10" spans="1:63" ht="15">
      <c r="A10" s="163" t="s">
        <v>173</v>
      </c>
      <c r="B10" s="169" t="s">
        <v>174</v>
      </c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7"/>
    </row>
    <row r="11" spans="1:63" ht="15">
      <c r="A11" s="163"/>
      <c r="B11" s="170" t="s">
        <v>171</v>
      </c>
      <c r="C11" s="80"/>
      <c r="D11" s="171"/>
      <c r="E11" s="171"/>
      <c r="F11" s="171"/>
      <c r="G11" s="172"/>
      <c r="H11" s="80"/>
      <c r="I11" s="171"/>
      <c r="J11" s="171"/>
      <c r="K11" s="171"/>
      <c r="L11" s="172"/>
      <c r="M11" s="80"/>
      <c r="N11" s="171"/>
      <c r="O11" s="171"/>
      <c r="P11" s="171"/>
      <c r="Q11" s="172"/>
      <c r="R11" s="80"/>
      <c r="S11" s="171"/>
      <c r="T11" s="171"/>
      <c r="U11" s="171"/>
      <c r="V11" s="172"/>
      <c r="W11" s="80"/>
      <c r="X11" s="171"/>
      <c r="Y11" s="171"/>
      <c r="Z11" s="171"/>
      <c r="AA11" s="172"/>
      <c r="AB11" s="80"/>
      <c r="AC11" s="171"/>
      <c r="AD11" s="171"/>
      <c r="AE11" s="171"/>
      <c r="AF11" s="172"/>
      <c r="AG11" s="80"/>
      <c r="AH11" s="171"/>
      <c r="AI11" s="171"/>
      <c r="AJ11" s="171"/>
      <c r="AK11" s="172"/>
      <c r="AL11" s="80"/>
      <c r="AM11" s="171"/>
      <c r="AN11" s="171"/>
      <c r="AO11" s="171"/>
      <c r="AP11" s="172"/>
      <c r="AQ11" s="80"/>
      <c r="AR11" s="171"/>
      <c r="AS11" s="171"/>
      <c r="AT11" s="171"/>
      <c r="AU11" s="172"/>
      <c r="AV11" s="80"/>
      <c r="AW11" s="171"/>
      <c r="AX11" s="171"/>
      <c r="AY11" s="171"/>
      <c r="AZ11" s="172"/>
      <c r="BA11" s="80"/>
      <c r="BB11" s="171"/>
      <c r="BC11" s="171"/>
      <c r="BD11" s="171"/>
      <c r="BE11" s="172"/>
      <c r="BF11" s="80"/>
      <c r="BG11" s="171"/>
      <c r="BH11" s="171"/>
      <c r="BI11" s="171"/>
      <c r="BJ11" s="172"/>
      <c r="BK11" s="173"/>
    </row>
    <row r="12" spans="1:63" ht="15">
      <c r="A12" s="163"/>
      <c r="B12" s="170" t="s">
        <v>175</v>
      </c>
      <c r="C12" s="80"/>
      <c r="D12" s="171"/>
      <c r="E12" s="171"/>
      <c r="F12" s="171"/>
      <c r="G12" s="172"/>
      <c r="H12" s="80"/>
      <c r="I12" s="171"/>
      <c r="J12" s="171"/>
      <c r="K12" s="171"/>
      <c r="L12" s="172"/>
      <c r="M12" s="80"/>
      <c r="N12" s="171"/>
      <c r="O12" s="171"/>
      <c r="P12" s="171"/>
      <c r="Q12" s="172"/>
      <c r="R12" s="80"/>
      <c r="S12" s="171"/>
      <c r="T12" s="171"/>
      <c r="U12" s="171"/>
      <c r="V12" s="172"/>
      <c r="W12" s="80"/>
      <c r="X12" s="171"/>
      <c r="Y12" s="171"/>
      <c r="Z12" s="171"/>
      <c r="AA12" s="172"/>
      <c r="AB12" s="80"/>
      <c r="AC12" s="171"/>
      <c r="AD12" s="171"/>
      <c r="AE12" s="171"/>
      <c r="AF12" s="172"/>
      <c r="AG12" s="80"/>
      <c r="AH12" s="171"/>
      <c r="AI12" s="171"/>
      <c r="AJ12" s="171"/>
      <c r="AK12" s="172"/>
      <c r="AL12" s="80"/>
      <c r="AM12" s="171"/>
      <c r="AN12" s="171"/>
      <c r="AO12" s="171"/>
      <c r="AP12" s="172"/>
      <c r="AQ12" s="80"/>
      <c r="AR12" s="171"/>
      <c r="AS12" s="171"/>
      <c r="AT12" s="171"/>
      <c r="AU12" s="172"/>
      <c r="AV12" s="80"/>
      <c r="AW12" s="171"/>
      <c r="AX12" s="171"/>
      <c r="AY12" s="171"/>
      <c r="AZ12" s="172"/>
      <c r="BA12" s="80"/>
      <c r="BB12" s="171"/>
      <c r="BC12" s="171"/>
      <c r="BD12" s="171"/>
      <c r="BE12" s="172"/>
      <c r="BF12" s="80"/>
      <c r="BG12" s="171"/>
      <c r="BH12" s="171"/>
      <c r="BI12" s="171"/>
      <c r="BJ12" s="172"/>
      <c r="BK12" s="173"/>
    </row>
    <row r="13" spans="1:63" ht="15">
      <c r="A13" s="163" t="s">
        <v>176</v>
      </c>
      <c r="B13" s="169" t="s">
        <v>177</v>
      </c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7"/>
    </row>
    <row r="14" spans="1:63" ht="15">
      <c r="A14" s="163"/>
      <c r="B14" s="170" t="s">
        <v>171</v>
      </c>
      <c r="C14" s="80"/>
      <c r="D14" s="171"/>
      <c r="E14" s="171"/>
      <c r="F14" s="171"/>
      <c r="G14" s="172"/>
      <c r="H14" s="80"/>
      <c r="I14" s="171"/>
      <c r="J14" s="171"/>
      <c r="K14" s="171"/>
      <c r="L14" s="172"/>
      <c r="M14" s="80"/>
      <c r="N14" s="171"/>
      <c r="O14" s="171"/>
      <c r="P14" s="171"/>
      <c r="Q14" s="172"/>
      <c r="R14" s="80"/>
      <c r="S14" s="171"/>
      <c r="T14" s="171"/>
      <c r="U14" s="171"/>
      <c r="V14" s="172"/>
      <c r="W14" s="80"/>
      <c r="X14" s="171"/>
      <c r="Y14" s="171"/>
      <c r="Z14" s="171"/>
      <c r="AA14" s="172"/>
      <c r="AB14" s="80"/>
      <c r="AC14" s="171"/>
      <c r="AD14" s="171"/>
      <c r="AE14" s="171"/>
      <c r="AF14" s="172"/>
      <c r="AG14" s="80"/>
      <c r="AH14" s="171"/>
      <c r="AI14" s="171"/>
      <c r="AJ14" s="171"/>
      <c r="AK14" s="172"/>
      <c r="AL14" s="80"/>
      <c r="AM14" s="171"/>
      <c r="AN14" s="171"/>
      <c r="AO14" s="171"/>
      <c r="AP14" s="172"/>
      <c r="AQ14" s="80"/>
      <c r="AR14" s="171"/>
      <c r="AS14" s="171"/>
      <c r="AT14" s="171"/>
      <c r="AU14" s="172"/>
      <c r="AV14" s="80"/>
      <c r="AW14" s="171"/>
      <c r="AX14" s="171"/>
      <c r="AY14" s="171"/>
      <c r="AZ14" s="172"/>
      <c r="BA14" s="80"/>
      <c r="BB14" s="171"/>
      <c r="BC14" s="171"/>
      <c r="BD14" s="171"/>
      <c r="BE14" s="172"/>
      <c r="BF14" s="80"/>
      <c r="BG14" s="171"/>
      <c r="BH14" s="171"/>
      <c r="BI14" s="171"/>
      <c r="BJ14" s="172"/>
      <c r="BK14" s="173"/>
    </row>
    <row r="15" spans="1:63" ht="15">
      <c r="A15" s="163"/>
      <c r="B15" s="170" t="s">
        <v>178</v>
      </c>
      <c r="C15" s="80"/>
      <c r="D15" s="171"/>
      <c r="E15" s="171"/>
      <c r="F15" s="171"/>
      <c r="G15" s="172"/>
      <c r="H15" s="80"/>
      <c r="I15" s="171"/>
      <c r="J15" s="171"/>
      <c r="K15" s="171"/>
      <c r="L15" s="172"/>
      <c r="M15" s="80"/>
      <c r="N15" s="171"/>
      <c r="O15" s="171"/>
      <c r="P15" s="171"/>
      <c r="Q15" s="172"/>
      <c r="R15" s="80"/>
      <c r="S15" s="171"/>
      <c r="T15" s="171"/>
      <c r="U15" s="171"/>
      <c r="V15" s="172"/>
      <c r="W15" s="80"/>
      <c r="X15" s="171"/>
      <c r="Y15" s="171"/>
      <c r="Z15" s="171"/>
      <c r="AA15" s="172"/>
      <c r="AB15" s="80"/>
      <c r="AC15" s="171"/>
      <c r="AD15" s="171"/>
      <c r="AE15" s="171"/>
      <c r="AF15" s="172"/>
      <c r="AG15" s="80"/>
      <c r="AH15" s="171"/>
      <c r="AI15" s="171"/>
      <c r="AJ15" s="171"/>
      <c r="AK15" s="172"/>
      <c r="AL15" s="80"/>
      <c r="AM15" s="171"/>
      <c r="AN15" s="171"/>
      <c r="AO15" s="171"/>
      <c r="AP15" s="172"/>
      <c r="AQ15" s="80"/>
      <c r="AR15" s="171"/>
      <c r="AS15" s="171"/>
      <c r="AT15" s="171"/>
      <c r="AU15" s="172"/>
      <c r="AV15" s="80"/>
      <c r="AW15" s="171"/>
      <c r="AX15" s="171"/>
      <c r="AY15" s="171"/>
      <c r="AZ15" s="172"/>
      <c r="BA15" s="80"/>
      <c r="BB15" s="171"/>
      <c r="BC15" s="171"/>
      <c r="BD15" s="171"/>
      <c r="BE15" s="172"/>
      <c r="BF15" s="80"/>
      <c r="BG15" s="171"/>
      <c r="BH15" s="171"/>
      <c r="BI15" s="171"/>
      <c r="BJ15" s="172"/>
      <c r="BK15" s="173"/>
    </row>
    <row r="16" spans="1:63" ht="15">
      <c r="A16" s="163" t="s">
        <v>179</v>
      </c>
      <c r="B16" s="169" t="s">
        <v>180</v>
      </c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7"/>
    </row>
    <row r="17" spans="1:63" ht="15">
      <c r="A17" s="163"/>
      <c r="B17" s="170" t="s">
        <v>171</v>
      </c>
      <c r="C17" s="80"/>
      <c r="D17" s="171"/>
      <c r="E17" s="171"/>
      <c r="F17" s="171"/>
      <c r="G17" s="172"/>
      <c r="H17" s="80"/>
      <c r="I17" s="171"/>
      <c r="J17" s="171"/>
      <c r="K17" s="171"/>
      <c r="L17" s="172"/>
      <c r="M17" s="80"/>
      <c r="N17" s="171"/>
      <c r="O17" s="171"/>
      <c r="P17" s="171"/>
      <c r="Q17" s="172"/>
      <c r="R17" s="80"/>
      <c r="S17" s="171"/>
      <c r="T17" s="171"/>
      <c r="U17" s="171"/>
      <c r="V17" s="172"/>
      <c r="W17" s="80"/>
      <c r="X17" s="171"/>
      <c r="Y17" s="171"/>
      <c r="Z17" s="171"/>
      <c r="AA17" s="172"/>
      <c r="AB17" s="80"/>
      <c r="AC17" s="171"/>
      <c r="AD17" s="171"/>
      <c r="AE17" s="171"/>
      <c r="AF17" s="172"/>
      <c r="AG17" s="80"/>
      <c r="AH17" s="171"/>
      <c r="AI17" s="171"/>
      <c r="AJ17" s="171"/>
      <c r="AK17" s="172"/>
      <c r="AL17" s="80"/>
      <c r="AM17" s="171"/>
      <c r="AN17" s="171"/>
      <c r="AO17" s="171"/>
      <c r="AP17" s="172"/>
      <c r="AQ17" s="80"/>
      <c r="AR17" s="171"/>
      <c r="AS17" s="171"/>
      <c r="AT17" s="171"/>
      <c r="AU17" s="172"/>
      <c r="AV17" s="80"/>
      <c r="AW17" s="171"/>
      <c r="AX17" s="171"/>
      <c r="AY17" s="171"/>
      <c r="AZ17" s="172"/>
      <c r="BA17" s="80"/>
      <c r="BB17" s="171"/>
      <c r="BC17" s="171"/>
      <c r="BD17" s="171"/>
      <c r="BE17" s="172"/>
      <c r="BF17" s="80"/>
      <c r="BG17" s="171"/>
      <c r="BH17" s="171"/>
      <c r="BI17" s="171"/>
      <c r="BJ17" s="172"/>
      <c r="BK17" s="173"/>
    </row>
    <row r="18" spans="1:63" ht="15">
      <c r="A18" s="163"/>
      <c r="B18" s="170" t="s">
        <v>181</v>
      </c>
      <c r="C18" s="80"/>
      <c r="D18" s="171"/>
      <c r="E18" s="171"/>
      <c r="F18" s="171"/>
      <c r="G18" s="172"/>
      <c r="H18" s="80"/>
      <c r="I18" s="171"/>
      <c r="J18" s="171"/>
      <c r="K18" s="171"/>
      <c r="L18" s="172"/>
      <c r="M18" s="80"/>
      <c r="N18" s="171"/>
      <c r="O18" s="171"/>
      <c r="P18" s="171"/>
      <c r="Q18" s="172"/>
      <c r="R18" s="80"/>
      <c r="S18" s="171"/>
      <c r="T18" s="171"/>
      <c r="U18" s="171"/>
      <c r="V18" s="172"/>
      <c r="W18" s="80"/>
      <c r="X18" s="171"/>
      <c r="Y18" s="171"/>
      <c r="Z18" s="171"/>
      <c r="AA18" s="172"/>
      <c r="AB18" s="80"/>
      <c r="AC18" s="171"/>
      <c r="AD18" s="171"/>
      <c r="AE18" s="171"/>
      <c r="AF18" s="172"/>
      <c r="AG18" s="80"/>
      <c r="AH18" s="171"/>
      <c r="AI18" s="171"/>
      <c r="AJ18" s="171"/>
      <c r="AK18" s="172"/>
      <c r="AL18" s="80"/>
      <c r="AM18" s="171"/>
      <c r="AN18" s="171"/>
      <c r="AO18" s="171"/>
      <c r="AP18" s="172"/>
      <c r="AQ18" s="80"/>
      <c r="AR18" s="171"/>
      <c r="AS18" s="171"/>
      <c r="AT18" s="171"/>
      <c r="AU18" s="172"/>
      <c r="AV18" s="80"/>
      <c r="AW18" s="171"/>
      <c r="AX18" s="171"/>
      <c r="AY18" s="171"/>
      <c r="AZ18" s="172"/>
      <c r="BA18" s="80"/>
      <c r="BB18" s="171"/>
      <c r="BC18" s="171"/>
      <c r="BD18" s="171"/>
      <c r="BE18" s="172"/>
      <c r="BF18" s="80"/>
      <c r="BG18" s="171"/>
      <c r="BH18" s="171"/>
      <c r="BI18" s="171"/>
      <c r="BJ18" s="172"/>
      <c r="BK18" s="173"/>
    </row>
    <row r="19" spans="1:63" ht="15">
      <c r="A19" s="163" t="s">
        <v>182</v>
      </c>
      <c r="B19" s="174" t="s">
        <v>183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7"/>
    </row>
    <row r="20" spans="1:63" ht="15">
      <c r="A20" s="163"/>
      <c r="B20" s="170" t="s">
        <v>184</v>
      </c>
      <c r="C20" s="80"/>
      <c r="D20" s="171">
        <v>269.77619836759334</v>
      </c>
      <c r="E20" s="171"/>
      <c r="F20" s="171"/>
      <c r="G20" s="172"/>
      <c r="H20" s="80"/>
      <c r="I20" s="171"/>
      <c r="J20" s="175">
        <v>1450.228553441751</v>
      </c>
      <c r="K20" s="171"/>
      <c r="L20" s="172"/>
      <c r="M20" s="80"/>
      <c r="N20" s="171"/>
      <c r="O20" s="171"/>
      <c r="P20" s="171"/>
      <c r="Q20" s="172"/>
      <c r="R20" s="80"/>
      <c r="S20" s="171"/>
      <c r="T20" s="175">
        <v>50.35503911428</v>
      </c>
      <c r="U20" s="171"/>
      <c r="V20" s="172"/>
      <c r="W20" s="80"/>
      <c r="X20" s="171"/>
      <c r="Z20" s="171"/>
      <c r="AA20" s="172"/>
      <c r="AB20" s="80"/>
      <c r="AC20" s="171"/>
      <c r="AD20" s="175">
        <v>44.088866001</v>
      </c>
      <c r="AE20" s="171"/>
      <c r="AF20" s="172"/>
      <c r="AG20" s="80"/>
      <c r="AH20" s="171"/>
      <c r="AI20" s="171"/>
      <c r="AJ20" s="171"/>
      <c r="AK20" s="172"/>
      <c r="AL20" s="80"/>
      <c r="AM20" s="171"/>
      <c r="AN20" s="175">
        <v>3.574772919</v>
      </c>
      <c r="AO20" s="171"/>
      <c r="AP20" s="172"/>
      <c r="AQ20" s="80"/>
      <c r="AR20" s="171"/>
      <c r="AS20" s="171"/>
      <c r="AT20" s="171"/>
      <c r="AU20" s="172"/>
      <c r="AV20" s="80"/>
      <c r="AW20" s="171"/>
      <c r="AX20" s="171"/>
      <c r="AY20" s="171"/>
      <c r="AZ20" s="172"/>
      <c r="BA20" s="80"/>
      <c r="BB20" s="171"/>
      <c r="BC20" s="171"/>
      <c r="BD20" s="171"/>
      <c r="BE20" s="172"/>
      <c r="BF20" s="80"/>
      <c r="BG20" s="171"/>
      <c r="BH20" s="171"/>
      <c r="BI20" s="171"/>
      <c r="BJ20" s="172"/>
      <c r="BK20" s="176">
        <f>D20+J20+T20+AD20+AN20</f>
        <v>1818.0234298436244</v>
      </c>
    </row>
    <row r="21" spans="1:63" ht="15">
      <c r="A21" s="163"/>
      <c r="B21" s="170" t="s">
        <v>185</v>
      </c>
      <c r="C21" s="80"/>
      <c r="D21" s="171">
        <f>SUM(D20)</f>
        <v>269.77619836759334</v>
      </c>
      <c r="E21" s="171"/>
      <c r="F21" s="171"/>
      <c r="G21" s="172"/>
      <c r="H21" s="80"/>
      <c r="I21" s="171"/>
      <c r="J21" s="175">
        <f>SUM(J20)</f>
        <v>1450.228553441751</v>
      </c>
      <c r="K21" s="171"/>
      <c r="L21" s="172"/>
      <c r="M21" s="80"/>
      <c r="N21" s="171"/>
      <c r="O21" s="171"/>
      <c r="P21" s="171"/>
      <c r="Q21" s="172"/>
      <c r="R21" s="80"/>
      <c r="S21" s="171"/>
      <c r="T21" s="175">
        <f>SUM(T20)</f>
        <v>50.35503911428</v>
      </c>
      <c r="U21" s="171"/>
      <c r="V21" s="172"/>
      <c r="W21" s="80"/>
      <c r="X21" s="171"/>
      <c r="Y21" s="171"/>
      <c r="Z21" s="171"/>
      <c r="AA21" s="172"/>
      <c r="AB21" s="80"/>
      <c r="AC21" s="171"/>
      <c r="AD21" s="175">
        <f>SUM(AD20)</f>
        <v>44.088866001</v>
      </c>
      <c r="AE21" s="171"/>
      <c r="AF21" s="172"/>
      <c r="AG21" s="80"/>
      <c r="AH21" s="171"/>
      <c r="AI21" s="171"/>
      <c r="AJ21" s="171"/>
      <c r="AK21" s="172"/>
      <c r="AL21" s="80"/>
      <c r="AM21" s="171"/>
      <c r="AN21" s="175">
        <f>SUM(AN20)</f>
        <v>3.574772919</v>
      </c>
      <c r="AO21" s="171"/>
      <c r="AP21" s="172"/>
      <c r="AQ21" s="80"/>
      <c r="AR21" s="171"/>
      <c r="AS21" s="171"/>
      <c r="AT21" s="171"/>
      <c r="AU21" s="172"/>
      <c r="AV21" s="80"/>
      <c r="AW21" s="171"/>
      <c r="AX21" s="171"/>
      <c r="AY21" s="171"/>
      <c r="AZ21" s="172"/>
      <c r="BA21" s="80"/>
      <c r="BB21" s="171"/>
      <c r="BC21" s="171"/>
      <c r="BD21" s="171"/>
      <c r="BE21" s="172"/>
      <c r="BF21" s="80"/>
      <c r="BG21" s="171"/>
      <c r="BH21" s="171"/>
      <c r="BI21" s="171"/>
      <c r="BJ21" s="172"/>
      <c r="BK21" s="176">
        <f>D21+J21+T21+AD21+AN21</f>
        <v>1818.0234298436244</v>
      </c>
    </row>
    <row r="22" spans="1:63" ht="15">
      <c r="A22" s="163" t="s">
        <v>186</v>
      </c>
      <c r="B22" s="169" t="s">
        <v>187</v>
      </c>
      <c r="C22" s="165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7"/>
    </row>
    <row r="23" spans="1:63" ht="15">
      <c r="A23" s="163"/>
      <c r="B23" s="170" t="s">
        <v>171</v>
      </c>
      <c r="C23" s="80"/>
      <c r="D23" s="171"/>
      <c r="E23" s="171"/>
      <c r="F23" s="171"/>
      <c r="G23" s="172"/>
      <c r="H23" s="80"/>
      <c r="I23" s="171"/>
      <c r="J23" s="171"/>
      <c r="K23" s="171"/>
      <c r="L23" s="172"/>
      <c r="M23" s="80"/>
      <c r="N23" s="171"/>
      <c r="O23" s="171"/>
      <c r="P23" s="171"/>
      <c r="Q23" s="172"/>
      <c r="R23" s="80"/>
      <c r="S23" s="171"/>
      <c r="T23" s="171"/>
      <c r="U23" s="171"/>
      <c r="V23" s="172"/>
      <c r="W23" s="80"/>
      <c r="X23" s="171"/>
      <c r="Y23" s="171"/>
      <c r="Z23" s="171"/>
      <c r="AA23" s="172"/>
      <c r="AB23" s="80"/>
      <c r="AC23" s="171"/>
      <c r="AD23" s="171"/>
      <c r="AE23" s="171"/>
      <c r="AF23" s="172"/>
      <c r="AG23" s="80"/>
      <c r="AH23" s="171"/>
      <c r="AI23" s="171"/>
      <c r="AJ23" s="171"/>
      <c r="AK23" s="172"/>
      <c r="AL23" s="80"/>
      <c r="AM23" s="171"/>
      <c r="AN23" s="171"/>
      <c r="AO23" s="171"/>
      <c r="AP23" s="172"/>
      <c r="AQ23" s="80"/>
      <c r="AR23" s="171"/>
      <c r="AS23" s="171"/>
      <c r="AT23" s="171"/>
      <c r="AU23" s="172"/>
      <c r="AV23" s="80"/>
      <c r="AW23" s="171"/>
      <c r="AX23" s="171"/>
      <c r="AY23" s="171"/>
      <c r="AZ23" s="172"/>
      <c r="BA23" s="80"/>
      <c r="BB23" s="171"/>
      <c r="BC23" s="171"/>
      <c r="BD23" s="171"/>
      <c r="BE23" s="172"/>
      <c r="BF23" s="80"/>
      <c r="BG23" s="171"/>
      <c r="BH23" s="171"/>
      <c r="BI23" s="171"/>
      <c r="BJ23" s="172"/>
      <c r="BK23" s="173"/>
    </row>
    <row r="24" spans="1:63" ht="15">
      <c r="A24" s="163"/>
      <c r="B24" s="170" t="s">
        <v>188</v>
      </c>
      <c r="C24" s="80"/>
      <c r="D24" s="171"/>
      <c r="E24" s="171"/>
      <c r="F24" s="171"/>
      <c r="G24" s="172"/>
      <c r="H24" s="80"/>
      <c r="I24" s="171"/>
      <c r="J24" s="171"/>
      <c r="K24" s="171"/>
      <c r="L24" s="172"/>
      <c r="M24" s="80"/>
      <c r="N24" s="171"/>
      <c r="O24" s="171"/>
      <c r="P24" s="171"/>
      <c r="Q24" s="172"/>
      <c r="R24" s="80"/>
      <c r="S24" s="171"/>
      <c r="T24" s="171"/>
      <c r="U24" s="171"/>
      <c r="V24" s="172"/>
      <c r="W24" s="80"/>
      <c r="X24" s="171"/>
      <c r="Y24" s="171"/>
      <c r="Z24" s="171"/>
      <c r="AA24" s="172"/>
      <c r="AB24" s="80"/>
      <c r="AC24" s="171"/>
      <c r="AD24" s="171"/>
      <c r="AE24" s="171"/>
      <c r="AF24" s="172"/>
      <c r="AG24" s="80"/>
      <c r="AH24" s="171"/>
      <c r="AI24" s="171"/>
      <c r="AJ24" s="171"/>
      <c r="AK24" s="172"/>
      <c r="AL24" s="80"/>
      <c r="AM24" s="171"/>
      <c r="AN24" s="171"/>
      <c r="AO24" s="171"/>
      <c r="AP24" s="172"/>
      <c r="AQ24" s="80"/>
      <c r="AR24" s="171"/>
      <c r="AS24" s="171"/>
      <c r="AT24" s="171"/>
      <c r="AU24" s="172"/>
      <c r="AV24" s="80"/>
      <c r="AW24" s="171"/>
      <c r="AX24" s="171"/>
      <c r="AY24" s="171"/>
      <c r="AZ24" s="172"/>
      <c r="BA24" s="80"/>
      <c r="BB24" s="171"/>
      <c r="BC24" s="171"/>
      <c r="BD24" s="171"/>
      <c r="BE24" s="172"/>
      <c r="BF24" s="80"/>
      <c r="BG24" s="171"/>
      <c r="BH24" s="171"/>
      <c r="BI24" s="171"/>
      <c r="BJ24" s="172"/>
      <c r="BK24" s="173"/>
    </row>
    <row r="25" spans="1:63" ht="15">
      <c r="A25" s="163"/>
      <c r="B25" s="177" t="s">
        <v>189</v>
      </c>
      <c r="C25" s="80"/>
      <c r="D25" s="171"/>
      <c r="E25" s="171"/>
      <c r="F25" s="171"/>
      <c r="G25" s="172"/>
      <c r="H25" s="80"/>
      <c r="I25" s="171"/>
      <c r="J25" s="171"/>
      <c r="K25" s="171"/>
      <c r="L25" s="172"/>
      <c r="M25" s="80"/>
      <c r="N25" s="171"/>
      <c r="O25" s="171"/>
      <c r="P25" s="171"/>
      <c r="Q25" s="172"/>
      <c r="R25" s="80"/>
      <c r="S25" s="171"/>
      <c r="T25" s="171"/>
      <c r="U25" s="171"/>
      <c r="V25" s="172"/>
      <c r="W25" s="80"/>
      <c r="X25" s="171"/>
      <c r="Y25" s="171"/>
      <c r="Z25" s="171"/>
      <c r="AA25" s="172"/>
      <c r="AB25" s="80"/>
      <c r="AC25" s="171"/>
      <c r="AD25" s="171"/>
      <c r="AE25" s="171"/>
      <c r="AF25" s="172"/>
      <c r="AG25" s="80"/>
      <c r="AH25" s="171"/>
      <c r="AI25" s="171"/>
      <c r="AJ25" s="171"/>
      <c r="AK25" s="172"/>
      <c r="AL25" s="80"/>
      <c r="AM25" s="171"/>
      <c r="AN25" s="171"/>
      <c r="AO25" s="171"/>
      <c r="AP25" s="172"/>
      <c r="AQ25" s="80"/>
      <c r="AR25" s="171"/>
      <c r="AS25" s="171"/>
      <c r="AT25" s="171"/>
      <c r="AU25" s="172"/>
      <c r="AV25" s="80"/>
      <c r="AW25" s="171"/>
      <c r="AX25" s="171"/>
      <c r="AY25" s="171"/>
      <c r="AZ25" s="172"/>
      <c r="BA25" s="80"/>
      <c r="BB25" s="171"/>
      <c r="BC25" s="171"/>
      <c r="BD25" s="171"/>
      <c r="BE25" s="172"/>
      <c r="BF25" s="80"/>
      <c r="BG25" s="171"/>
      <c r="BH25" s="171"/>
      <c r="BI25" s="171"/>
      <c r="BJ25" s="172"/>
      <c r="BK25" s="173"/>
    </row>
    <row r="26" spans="1:63" ht="3.75" customHeight="1">
      <c r="A26" s="163"/>
      <c r="B26" s="178"/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7"/>
    </row>
    <row r="27" spans="1:63" ht="15">
      <c r="A27" s="163" t="s">
        <v>190</v>
      </c>
      <c r="B27" s="164" t="s">
        <v>191</v>
      </c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7"/>
    </row>
    <row r="28" spans="1:63" s="182" customFormat="1" ht="15">
      <c r="A28" s="163" t="s">
        <v>169</v>
      </c>
      <c r="B28" s="169" t="s">
        <v>192</v>
      </c>
      <c r="C28" s="179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1"/>
    </row>
    <row r="29" spans="1:63" s="182" customFormat="1" ht="15">
      <c r="A29" s="163"/>
      <c r="B29" s="170" t="s">
        <v>171</v>
      </c>
      <c r="C29" s="183"/>
      <c r="D29" s="184"/>
      <c r="E29" s="184"/>
      <c r="F29" s="184"/>
      <c r="G29" s="185"/>
      <c r="H29" s="183"/>
      <c r="I29" s="184"/>
      <c r="J29" s="184"/>
      <c r="K29" s="184"/>
      <c r="L29" s="185"/>
      <c r="M29" s="183"/>
      <c r="N29" s="184"/>
      <c r="O29" s="184"/>
      <c r="P29" s="184"/>
      <c r="Q29" s="185"/>
      <c r="R29" s="183"/>
      <c r="S29" s="184"/>
      <c r="T29" s="184"/>
      <c r="U29" s="184"/>
      <c r="V29" s="185"/>
      <c r="W29" s="183"/>
      <c r="X29" s="184"/>
      <c r="Y29" s="184"/>
      <c r="Z29" s="184"/>
      <c r="AA29" s="185"/>
      <c r="AB29" s="183"/>
      <c r="AC29" s="184"/>
      <c r="AD29" s="184"/>
      <c r="AE29" s="184"/>
      <c r="AF29" s="185"/>
      <c r="AG29" s="183"/>
      <c r="AH29" s="184"/>
      <c r="AI29" s="184"/>
      <c r="AJ29" s="184"/>
      <c r="AK29" s="185"/>
      <c r="AL29" s="183"/>
      <c r="AM29" s="184"/>
      <c r="AN29" s="184"/>
      <c r="AO29" s="184"/>
      <c r="AP29" s="185"/>
      <c r="AQ29" s="183"/>
      <c r="AR29" s="184"/>
      <c r="AS29" s="184"/>
      <c r="AT29" s="184"/>
      <c r="AU29" s="185"/>
      <c r="AV29" s="183"/>
      <c r="AW29" s="184"/>
      <c r="AX29" s="184"/>
      <c r="AY29" s="184"/>
      <c r="AZ29" s="185"/>
      <c r="BA29" s="183"/>
      <c r="BB29" s="184"/>
      <c r="BC29" s="184"/>
      <c r="BD29" s="184"/>
      <c r="BE29" s="185"/>
      <c r="BF29" s="183"/>
      <c r="BG29" s="184"/>
      <c r="BH29" s="184"/>
      <c r="BI29" s="184"/>
      <c r="BJ29" s="185"/>
      <c r="BK29" s="163"/>
    </row>
    <row r="30" spans="1:63" s="182" customFormat="1" ht="15">
      <c r="A30" s="163"/>
      <c r="B30" s="170" t="s">
        <v>172</v>
      </c>
      <c r="C30" s="183"/>
      <c r="D30" s="184"/>
      <c r="E30" s="184"/>
      <c r="F30" s="184"/>
      <c r="G30" s="185"/>
      <c r="H30" s="183"/>
      <c r="I30" s="184"/>
      <c r="J30" s="184"/>
      <c r="K30" s="184"/>
      <c r="L30" s="185"/>
      <c r="M30" s="183"/>
      <c r="N30" s="184"/>
      <c r="O30" s="184"/>
      <c r="P30" s="184"/>
      <c r="Q30" s="185"/>
      <c r="R30" s="183"/>
      <c r="S30" s="184"/>
      <c r="T30" s="184"/>
      <c r="U30" s="184"/>
      <c r="V30" s="185"/>
      <c r="W30" s="183"/>
      <c r="X30" s="184"/>
      <c r="Y30" s="184"/>
      <c r="Z30" s="184"/>
      <c r="AA30" s="185"/>
      <c r="AB30" s="183"/>
      <c r="AC30" s="184"/>
      <c r="AD30" s="184"/>
      <c r="AE30" s="184"/>
      <c r="AF30" s="185"/>
      <c r="AG30" s="183"/>
      <c r="AH30" s="184"/>
      <c r="AI30" s="184"/>
      <c r="AJ30" s="184"/>
      <c r="AK30" s="185"/>
      <c r="AL30" s="183"/>
      <c r="AM30" s="184"/>
      <c r="AN30" s="184"/>
      <c r="AO30" s="184"/>
      <c r="AP30" s="185"/>
      <c r="AQ30" s="183"/>
      <c r="AR30" s="184"/>
      <c r="AS30" s="184"/>
      <c r="AT30" s="184"/>
      <c r="AU30" s="185"/>
      <c r="AV30" s="183"/>
      <c r="AW30" s="184"/>
      <c r="AX30" s="184"/>
      <c r="AY30" s="184"/>
      <c r="AZ30" s="185"/>
      <c r="BA30" s="183"/>
      <c r="BB30" s="184"/>
      <c r="BC30" s="184"/>
      <c r="BD30" s="184"/>
      <c r="BE30" s="185"/>
      <c r="BF30" s="183"/>
      <c r="BG30" s="184"/>
      <c r="BH30" s="184"/>
      <c r="BI30" s="184"/>
      <c r="BJ30" s="185"/>
      <c r="BK30" s="163"/>
    </row>
    <row r="31" spans="1:63" ht="15">
      <c r="A31" s="163" t="s">
        <v>173</v>
      </c>
      <c r="B31" s="169" t="s">
        <v>193</v>
      </c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7"/>
    </row>
    <row r="32" spans="1:63" ht="15">
      <c r="A32" s="163"/>
      <c r="B32" s="170" t="s">
        <v>171</v>
      </c>
      <c r="C32" s="80"/>
      <c r="D32" s="171"/>
      <c r="E32" s="171"/>
      <c r="F32" s="171"/>
      <c r="G32" s="172"/>
      <c r="H32" s="80"/>
      <c r="I32" s="171"/>
      <c r="J32" s="171"/>
      <c r="K32" s="171"/>
      <c r="L32" s="172"/>
      <c r="M32" s="80"/>
      <c r="N32" s="171"/>
      <c r="O32" s="171"/>
      <c r="P32" s="171"/>
      <c r="Q32" s="172"/>
      <c r="R32" s="80"/>
      <c r="S32" s="171"/>
      <c r="T32" s="171"/>
      <c r="U32" s="171"/>
      <c r="V32" s="172"/>
      <c r="W32" s="80"/>
      <c r="X32" s="171"/>
      <c r="Y32" s="171"/>
      <c r="Z32" s="171"/>
      <c r="AA32" s="172"/>
      <c r="AB32" s="80"/>
      <c r="AC32" s="171"/>
      <c r="AD32" s="171"/>
      <c r="AE32" s="171"/>
      <c r="AF32" s="172"/>
      <c r="AG32" s="80"/>
      <c r="AH32" s="171"/>
      <c r="AI32" s="171"/>
      <c r="AJ32" s="171"/>
      <c r="AK32" s="172"/>
      <c r="AL32" s="80"/>
      <c r="AM32" s="171"/>
      <c r="AN32" s="171"/>
      <c r="AO32" s="171"/>
      <c r="AP32" s="172"/>
      <c r="AQ32" s="80"/>
      <c r="AR32" s="171"/>
      <c r="AS32" s="171"/>
      <c r="AT32" s="171"/>
      <c r="AU32" s="172"/>
      <c r="AV32" s="80"/>
      <c r="AW32" s="171"/>
      <c r="AX32" s="171"/>
      <c r="AY32" s="171"/>
      <c r="AZ32" s="172"/>
      <c r="BA32" s="80"/>
      <c r="BB32" s="171"/>
      <c r="BC32" s="171"/>
      <c r="BD32" s="171"/>
      <c r="BE32" s="172"/>
      <c r="BF32" s="80"/>
      <c r="BG32" s="171"/>
      <c r="BH32" s="171"/>
      <c r="BI32" s="171"/>
      <c r="BJ32" s="172"/>
      <c r="BK32" s="173"/>
    </row>
    <row r="33" spans="1:63" ht="15">
      <c r="A33" s="163"/>
      <c r="B33" s="170" t="s">
        <v>175</v>
      </c>
      <c r="C33" s="80"/>
      <c r="D33" s="171"/>
      <c r="E33" s="171"/>
      <c r="F33" s="171"/>
      <c r="G33" s="172"/>
      <c r="H33" s="80"/>
      <c r="I33" s="171"/>
      <c r="J33" s="171"/>
      <c r="K33" s="171"/>
      <c r="L33" s="172"/>
      <c r="M33" s="80"/>
      <c r="N33" s="171"/>
      <c r="O33" s="171"/>
      <c r="P33" s="171"/>
      <c r="Q33" s="172"/>
      <c r="R33" s="80"/>
      <c r="S33" s="171"/>
      <c r="T33" s="171"/>
      <c r="U33" s="171"/>
      <c r="V33" s="172"/>
      <c r="W33" s="80"/>
      <c r="X33" s="171"/>
      <c r="Y33" s="171"/>
      <c r="Z33" s="171"/>
      <c r="AA33" s="172"/>
      <c r="AB33" s="80"/>
      <c r="AC33" s="171"/>
      <c r="AD33" s="171"/>
      <c r="AE33" s="171"/>
      <c r="AF33" s="172"/>
      <c r="AG33" s="80"/>
      <c r="AH33" s="171"/>
      <c r="AI33" s="171"/>
      <c r="AJ33" s="171"/>
      <c r="AK33" s="172"/>
      <c r="AL33" s="80"/>
      <c r="AM33" s="171"/>
      <c r="AN33" s="171"/>
      <c r="AO33" s="171"/>
      <c r="AP33" s="172"/>
      <c r="AQ33" s="80"/>
      <c r="AR33" s="171"/>
      <c r="AS33" s="171"/>
      <c r="AT33" s="171"/>
      <c r="AU33" s="172"/>
      <c r="AV33" s="80"/>
      <c r="AW33" s="171"/>
      <c r="AX33" s="171"/>
      <c r="AY33" s="171"/>
      <c r="AZ33" s="172"/>
      <c r="BA33" s="80"/>
      <c r="BB33" s="171"/>
      <c r="BC33" s="171"/>
      <c r="BD33" s="171"/>
      <c r="BE33" s="172"/>
      <c r="BF33" s="80"/>
      <c r="BG33" s="171"/>
      <c r="BH33" s="171"/>
      <c r="BI33" s="171"/>
      <c r="BJ33" s="172"/>
      <c r="BK33" s="173"/>
    </row>
    <row r="34" spans="1:63" ht="15">
      <c r="A34" s="163"/>
      <c r="B34" s="177" t="s">
        <v>194</v>
      </c>
      <c r="C34" s="80"/>
      <c r="D34" s="171"/>
      <c r="E34" s="171"/>
      <c r="F34" s="171"/>
      <c r="G34" s="172"/>
      <c r="H34" s="80"/>
      <c r="I34" s="171"/>
      <c r="J34" s="171"/>
      <c r="K34" s="171"/>
      <c r="L34" s="172"/>
      <c r="M34" s="80"/>
      <c r="N34" s="171"/>
      <c r="O34" s="171"/>
      <c r="P34" s="171"/>
      <c r="Q34" s="172"/>
      <c r="R34" s="80"/>
      <c r="S34" s="171"/>
      <c r="T34" s="171"/>
      <c r="U34" s="171"/>
      <c r="V34" s="172"/>
      <c r="W34" s="80"/>
      <c r="X34" s="171"/>
      <c r="Y34" s="171"/>
      <c r="Z34" s="171"/>
      <c r="AA34" s="172"/>
      <c r="AB34" s="80"/>
      <c r="AC34" s="171"/>
      <c r="AD34" s="171"/>
      <c r="AE34" s="171"/>
      <c r="AF34" s="172"/>
      <c r="AG34" s="80"/>
      <c r="AH34" s="171"/>
      <c r="AI34" s="171"/>
      <c r="AJ34" s="171"/>
      <c r="AK34" s="172"/>
      <c r="AL34" s="80"/>
      <c r="AM34" s="171"/>
      <c r="AN34" s="171"/>
      <c r="AO34" s="171"/>
      <c r="AP34" s="172"/>
      <c r="AQ34" s="80"/>
      <c r="AR34" s="171"/>
      <c r="AS34" s="171"/>
      <c r="AT34" s="171"/>
      <c r="AU34" s="172"/>
      <c r="AV34" s="80"/>
      <c r="AW34" s="171"/>
      <c r="AX34" s="171"/>
      <c r="AY34" s="171"/>
      <c r="AZ34" s="172"/>
      <c r="BA34" s="80"/>
      <c r="BB34" s="171"/>
      <c r="BC34" s="171"/>
      <c r="BD34" s="171"/>
      <c r="BE34" s="172"/>
      <c r="BF34" s="80"/>
      <c r="BG34" s="171"/>
      <c r="BH34" s="171"/>
      <c r="BI34" s="171"/>
      <c r="BJ34" s="172"/>
      <c r="BK34" s="173"/>
    </row>
    <row r="35" spans="1:63" ht="3" customHeight="1">
      <c r="A35" s="163"/>
      <c r="B35" s="169"/>
      <c r="C35" s="165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7"/>
    </row>
    <row r="36" spans="1:63" ht="15">
      <c r="A36" s="163" t="s">
        <v>195</v>
      </c>
      <c r="B36" s="164" t="s">
        <v>196</v>
      </c>
      <c r="C36" s="165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7"/>
    </row>
    <row r="37" spans="1:63" ht="15">
      <c r="A37" s="163" t="s">
        <v>169</v>
      </c>
      <c r="B37" s="169" t="s">
        <v>197</v>
      </c>
      <c r="C37" s="165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7"/>
    </row>
    <row r="38" spans="1:63" ht="15">
      <c r="A38" s="163"/>
      <c r="B38" s="170" t="s">
        <v>171</v>
      </c>
      <c r="C38" s="80"/>
      <c r="D38" s="171"/>
      <c r="E38" s="171"/>
      <c r="F38" s="171"/>
      <c r="G38" s="172"/>
      <c r="H38" s="80"/>
      <c r="I38" s="171"/>
      <c r="J38" s="171"/>
      <c r="K38" s="171"/>
      <c r="L38" s="172"/>
      <c r="M38" s="80"/>
      <c r="N38" s="171"/>
      <c r="O38" s="171"/>
      <c r="P38" s="171"/>
      <c r="Q38" s="172"/>
      <c r="R38" s="80"/>
      <c r="S38" s="171"/>
      <c r="T38" s="171"/>
      <c r="U38" s="171"/>
      <c r="V38" s="172"/>
      <c r="W38" s="80"/>
      <c r="X38" s="171"/>
      <c r="Y38" s="171"/>
      <c r="Z38" s="171"/>
      <c r="AA38" s="172"/>
      <c r="AB38" s="80"/>
      <c r="AC38" s="171"/>
      <c r="AD38" s="171"/>
      <c r="AE38" s="171"/>
      <c r="AF38" s="172"/>
      <c r="AG38" s="80"/>
      <c r="AH38" s="171"/>
      <c r="AI38" s="171"/>
      <c r="AJ38" s="171"/>
      <c r="AK38" s="172"/>
      <c r="AL38" s="80"/>
      <c r="AM38" s="171"/>
      <c r="AN38" s="171"/>
      <c r="AO38" s="171"/>
      <c r="AP38" s="172"/>
      <c r="AQ38" s="80"/>
      <c r="AR38" s="171"/>
      <c r="AS38" s="171"/>
      <c r="AT38" s="171"/>
      <c r="AU38" s="172"/>
      <c r="AV38" s="80"/>
      <c r="AW38" s="171"/>
      <c r="AX38" s="171"/>
      <c r="AY38" s="171"/>
      <c r="AZ38" s="172"/>
      <c r="BA38" s="80"/>
      <c r="BB38" s="171"/>
      <c r="BC38" s="171"/>
      <c r="BD38" s="171"/>
      <c r="BE38" s="172"/>
      <c r="BF38" s="80"/>
      <c r="BG38" s="171"/>
      <c r="BH38" s="171"/>
      <c r="BI38" s="171"/>
      <c r="BJ38" s="172"/>
      <c r="BK38" s="173"/>
    </row>
    <row r="39" spans="1:63" ht="15">
      <c r="A39" s="163"/>
      <c r="B39" s="177" t="s">
        <v>198</v>
      </c>
      <c r="C39" s="80"/>
      <c r="D39" s="171"/>
      <c r="E39" s="171"/>
      <c r="F39" s="171"/>
      <c r="G39" s="172"/>
      <c r="H39" s="80"/>
      <c r="I39" s="171"/>
      <c r="J39" s="171"/>
      <c r="K39" s="171"/>
      <c r="L39" s="172"/>
      <c r="M39" s="80"/>
      <c r="N39" s="171"/>
      <c r="O39" s="171"/>
      <c r="P39" s="171"/>
      <c r="Q39" s="172"/>
      <c r="R39" s="80"/>
      <c r="S39" s="171"/>
      <c r="T39" s="171"/>
      <c r="U39" s="171"/>
      <c r="V39" s="172"/>
      <c r="W39" s="80"/>
      <c r="X39" s="171"/>
      <c r="Y39" s="171"/>
      <c r="Z39" s="171"/>
      <c r="AA39" s="172"/>
      <c r="AB39" s="80"/>
      <c r="AC39" s="171"/>
      <c r="AD39" s="171"/>
      <c r="AE39" s="171"/>
      <c r="AF39" s="172"/>
      <c r="AG39" s="80"/>
      <c r="AH39" s="171"/>
      <c r="AI39" s="171"/>
      <c r="AJ39" s="171"/>
      <c r="AK39" s="172"/>
      <c r="AL39" s="80"/>
      <c r="AM39" s="171"/>
      <c r="AN39" s="171"/>
      <c r="AO39" s="171"/>
      <c r="AP39" s="172"/>
      <c r="AQ39" s="80"/>
      <c r="AR39" s="171"/>
      <c r="AS39" s="171"/>
      <c r="AT39" s="171"/>
      <c r="AU39" s="172"/>
      <c r="AV39" s="80"/>
      <c r="AW39" s="171"/>
      <c r="AX39" s="171"/>
      <c r="AY39" s="171"/>
      <c r="AZ39" s="172"/>
      <c r="BA39" s="80"/>
      <c r="BB39" s="171"/>
      <c r="BC39" s="171"/>
      <c r="BD39" s="171"/>
      <c r="BE39" s="172"/>
      <c r="BF39" s="80"/>
      <c r="BG39" s="171"/>
      <c r="BH39" s="171"/>
      <c r="BI39" s="171"/>
      <c r="BJ39" s="172"/>
      <c r="BK39" s="173"/>
    </row>
    <row r="40" spans="1:63" ht="2.25" customHeight="1">
      <c r="A40" s="163"/>
      <c r="B40" s="169"/>
      <c r="C40" s="165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7"/>
    </row>
    <row r="41" spans="1:63" ht="15">
      <c r="A41" s="163" t="s">
        <v>199</v>
      </c>
      <c r="B41" s="164" t="s">
        <v>200</v>
      </c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7"/>
    </row>
    <row r="42" spans="1:63" ht="15">
      <c r="A42" s="163" t="s">
        <v>169</v>
      </c>
      <c r="B42" s="169" t="s">
        <v>201</v>
      </c>
      <c r="C42" s="165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7"/>
    </row>
    <row r="43" spans="1:63" ht="15">
      <c r="A43" s="163"/>
      <c r="B43" s="170" t="s">
        <v>171</v>
      </c>
      <c r="C43" s="80"/>
      <c r="D43" s="171"/>
      <c r="E43" s="171"/>
      <c r="F43" s="171"/>
      <c r="G43" s="172"/>
      <c r="H43" s="80"/>
      <c r="I43" s="171"/>
      <c r="J43" s="171"/>
      <c r="K43" s="171"/>
      <c r="L43" s="172"/>
      <c r="M43" s="80"/>
      <c r="N43" s="171"/>
      <c r="O43" s="171"/>
      <c r="P43" s="171"/>
      <c r="Q43" s="172"/>
      <c r="R43" s="80"/>
      <c r="S43" s="171"/>
      <c r="T43" s="171"/>
      <c r="U43" s="171"/>
      <c r="V43" s="172"/>
      <c r="W43" s="80"/>
      <c r="X43" s="171"/>
      <c r="Y43" s="171"/>
      <c r="Z43" s="171"/>
      <c r="AA43" s="172"/>
      <c r="AB43" s="80"/>
      <c r="AC43" s="171"/>
      <c r="AD43" s="171"/>
      <c r="AE43" s="171"/>
      <c r="AF43" s="172"/>
      <c r="AG43" s="80"/>
      <c r="AH43" s="171"/>
      <c r="AI43" s="171"/>
      <c r="AJ43" s="171"/>
      <c r="AK43" s="172"/>
      <c r="AL43" s="80"/>
      <c r="AM43" s="171"/>
      <c r="AN43" s="171"/>
      <c r="AO43" s="171"/>
      <c r="AP43" s="172"/>
      <c r="AQ43" s="80"/>
      <c r="AR43" s="171"/>
      <c r="AS43" s="171"/>
      <c r="AT43" s="171"/>
      <c r="AU43" s="172"/>
      <c r="AV43" s="80"/>
      <c r="AW43" s="171"/>
      <c r="AX43" s="171"/>
      <c r="AY43" s="171"/>
      <c r="AZ43" s="172"/>
      <c r="BA43" s="80"/>
      <c r="BB43" s="171"/>
      <c r="BC43" s="171"/>
      <c r="BD43" s="171"/>
      <c r="BE43" s="172"/>
      <c r="BF43" s="80"/>
      <c r="BG43" s="171"/>
      <c r="BH43" s="171"/>
      <c r="BI43" s="171"/>
      <c r="BJ43" s="172"/>
      <c r="BK43" s="173"/>
    </row>
    <row r="44" spans="1:63" ht="15">
      <c r="A44" s="163"/>
      <c r="B44" s="170" t="s">
        <v>172</v>
      </c>
      <c r="C44" s="80"/>
      <c r="D44" s="171"/>
      <c r="E44" s="171"/>
      <c r="F44" s="171"/>
      <c r="G44" s="172"/>
      <c r="H44" s="80"/>
      <c r="I44" s="171"/>
      <c r="J44" s="171"/>
      <c r="K44" s="171"/>
      <c r="L44" s="172"/>
      <c r="M44" s="80"/>
      <c r="N44" s="171"/>
      <c r="O44" s="171"/>
      <c r="P44" s="171"/>
      <c r="Q44" s="172"/>
      <c r="R44" s="80"/>
      <c r="S44" s="171"/>
      <c r="T44" s="171"/>
      <c r="U44" s="171"/>
      <c r="V44" s="172"/>
      <c r="W44" s="80"/>
      <c r="X44" s="171"/>
      <c r="Y44" s="171"/>
      <c r="Z44" s="171"/>
      <c r="AA44" s="172"/>
      <c r="AB44" s="80"/>
      <c r="AC44" s="171"/>
      <c r="AD44" s="171"/>
      <c r="AE44" s="171"/>
      <c r="AF44" s="172"/>
      <c r="AG44" s="80"/>
      <c r="AH44" s="171"/>
      <c r="AI44" s="171"/>
      <c r="AJ44" s="171"/>
      <c r="AK44" s="172"/>
      <c r="AL44" s="80"/>
      <c r="AM44" s="171"/>
      <c r="AN44" s="171"/>
      <c r="AO44" s="171"/>
      <c r="AP44" s="172"/>
      <c r="AQ44" s="80"/>
      <c r="AR44" s="171"/>
      <c r="AS44" s="171"/>
      <c r="AT44" s="171"/>
      <c r="AU44" s="172"/>
      <c r="AV44" s="80"/>
      <c r="AW44" s="171"/>
      <c r="AX44" s="171"/>
      <c r="AY44" s="171"/>
      <c r="AZ44" s="172"/>
      <c r="BA44" s="80"/>
      <c r="BB44" s="171"/>
      <c r="BC44" s="171"/>
      <c r="BD44" s="171"/>
      <c r="BE44" s="172"/>
      <c r="BF44" s="80"/>
      <c r="BG44" s="171"/>
      <c r="BH44" s="171"/>
      <c r="BI44" s="171"/>
      <c r="BJ44" s="172"/>
      <c r="BK44" s="173"/>
    </row>
    <row r="45" spans="1:63" ht="15">
      <c r="A45" s="163" t="s">
        <v>173</v>
      </c>
      <c r="B45" s="169" t="s">
        <v>202</v>
      </c>
      <c r="C45" s="165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7"/>
    </row>
    <row r="46" spans="1:63" ht="15">
      <c r="A46" s="163"/>
      <c r="B46" s="170" t="s">
        <v>171</v>
      </c>
      <c r="C46" s="80"/>
      <c r="D46" s="171"/>
      <c r="E46" s="171"/>
      <c r="F46" s="171"/>
      <c r="G46" s="172"/>
      <c r="H46" s="80"/>
      <c r="I46" s="171"/>
      <c r="J46" s="171"/>
      <c r="K46" s="171"/>
      <c r="L46" s="172"/>
      <c r="M46" s="80"/>
      <c r="N46" s="171"/>
      <c r="O46" s="171"/>
      <c r="P46" s="171"/>
      <c r="Q46" s="172"/>
      <c r="R46" s="80"/>
      <c r="S46" s="171"/>
      <c r="T46" s="171"/>
      <c r="U46" s="171"/>
      <c r="V46" s="172"/>
      <c r="W46" s="80"/>
      <c r="X46" s="171"/>
      <c r="Y46" s="171"/>
      <c r="Z46" s="171"/>
      <c r="AA46" s="172"/>
      <c r="AB46" s="80"/>
      <c r="AC46" s="171"/>
      <c r="AD46" s="171"/>
      <c r="AE46" s="171"/>
      <c r="AF46" s="172"/>
      <c r="AG46" s="80"/>
      <c r="AH46" s="171"/>
      <c r="AI46" s="171"/>
      <c r="AJ46" s="171"/>
      <c r="AK46" s="172"/>
      <c r="AL46" s="80"/>
      <c r="AM46" s="171"/>
      <c r="AN46" s="171"/>
      <c r="AO46" s="171"/>
      <c r="AP46" s="172"/>
      <c r="AQ46" s="80"/>
      <c r="AR46" s="171"/>
      <c r="AS46" s="171"/>
      <c r="AT46" s="171"/>
      <c r="AU46" s="172"/>
      <c r="AV46" s="80"/>
      <c r="AW46" s="171"/>
      <c r="AX46" s="171"/>
      <c r="AY46" s="171"/>
      <c r="AZ46" s="172"/>
      <c r="BA46" s="80"/>
      <c r="BB46" s="171"/>
      <c r="BC46" s="171"/>
      <c r="BD46" s="171"/>
      <c r="BE46" s="172"/>
      <c r="BF46" s="80"/>
      <c r="BG46" s="171"/>
      <c r="BH46" s="171"/>
      <c r="BI46" s="171"/>
      <c r="BJ46" s="172"/>
      <c r="BK46" s="173"/>
    </row>
    <row r="47" spans="1:63" ht="15">
      <c r="A47" s="163"/>
      <c r="B47" s="170" t="s">
        <v>175</v>
      </c>
      <c r="C47" s="80"/>
      <c r="D47" s="171"/>
      <c r="E47" s="171"/>
      <c r="F47" s="171"/>
      <c r="G47" s="172"/>
      <c r="H47" s="80"/>
      <c r="I47" s="171"/>
      <c r="J47" s="171"/>
      <c r="K47" s="171"/>
      <c r="L47" s="172"/>
      <c r="M47" s="80"/>
      <c r="N47" s="171"/>
      <c r="O47" s="171"/>
      <c r="P47" s="171"/>
      <c r="Q47" s="172"/>
      <c r="R47" s="80"/>
      <c r="S47" s="171"/>
      <c r="T47" s="171"/>
      <c r="U47" s="171"/>
      <c r="V47" s="172"/>
      <c r="W47" s="80"/>
      <c r="X47" s="171"/>
      <c r="Y47" s="171"/>
      <c r="Z47" s="171"/>
      <c r="AA47" s="172"/>
      <c r="AB47" s="80"/>
      <c r="AC47" s="171"/>
      <c r="AD47" s="171"/>
      <c r="AE47" s="171"/>
      <c r="AF47" s="172"/>
      <c r="AG47" s="80"/>
      <c r="AH47" s="171"/>
      <c r="AI47" s="171"/>
      <c r="AJ47" s="171"/>
      <c r="AK47" s="172"/>
      <c r="AL47" s="80"/>
      <c r="AM47" s="171"/>
      <c r="AN47" s="171"/>
      <c r="AO47" s="171"/>
      <c r="AP47" s="172"/>
      <c r="AQ47" s="80"/>
      <c r="AR47" s="171"/>
      <c r="AS47" s="171"/>
      <c r="AT47" s="171"/>
      <c r="AU47" s="172"/>
      <c r="AV47" s="80"/>
      <c r="AW47" s="171"/>
      <c r="AX47" s="171"/>
      <c r="AY47" s="171"/>
      <c r="AZ47" s="172"/>
      <c r="BA47" s="80"/>
      <c r="BB47" s="171"/>
      <c r="BC47" s="171"/>
      <c r="BD47" s="171"/>
      <c r="BE47" s="172"/>
      <c r="BF47" s="80"/>
      <c r="BG47" s="171"/>
      <c r="BH47" s="171"/>
      <c r="BI47" s="171"/>
      <c r="BJ47" s="172"/>
      <c r="BK47" s="173"/>
    </row>
    <row r="48" spans="1:63" ht="15">
      <c r="A48" s="163"/>
      <c r="B48" s="177" t="s">
        <v>194</v>
      </c>
      <c r="C48" s="80"/>
      <c r="D48" s="171"/>
      <c r="E48" s="171"/>
      <c r="F48" s="171"/>
      <c r="G48" s="172"/>
      <c r="H48" s="80"/>
      <c r="I48" s="171"/>
      <c r="J48" s="171"/>
      <c r="K48" s="171"/>
      <c r="L48" s="172"/>
      <c r="M48" s="80"/>
      <c r="N48" s="171"/>
      <c r="O48" s="171"/>
      <c r="P48" s="171"/>
      <c r="Q48" s="172"/>
      <c r="R48" s="80"/>
      <c r="S48" s="171"/>
      <c r="T48" s="171"/>
      <c r="U48" s="171"/>
      <c r="V48" s="172"/>
      <c r="W48" s="80"/>
      <c r="X48" s="171"/>
      <c r="Y48" s="171"/>
      <c r="Z48" s="171"/>
      <c r="AA48" s="172"/>
      <c r="AB48" s="80"/>
      <c r="AC48" s="171"/>
      <c r="AD48" s="171"/>
      <c r="AE48" s="171"/>
      <c r="AF48" s="172"/>
      <c r="AG48" s="80"/>
      <c r="AH48" s="171"/>
      <c r="AI48" s="171"/>
      <c r="AJ48" s="171"/>
      <c r="AK48" s="172"/>
      <c r="AL48" s="80"/>
      <c r="AM48" s="171"/>
      <c r="AN48" s="171"/>
      <c r="AO48" s="171"/>
      <c r="AP48" s="172"/>
      <c r="AQ48" s="80"/>
      <c r="AR48" s="171"/>
      <c r="AS48" s="171"/>
      <c r="AT48" s="171"/>
      <c r="AU48" s="172"/>
      <c r="AV48" s="80"/>
      <c r="AW48" s="171"/>
      <c r="AX48" s="171"/>
      <c r="AY48" s="171"/>
      <c r="AZ48" s="172"/>
      <c r="BA48" s="80"/>
      <c r="BB48" s="171"/>
      <c r="BC48" s="171"/>
      <c r="BD48" s="171"/>
      <c r="BE48" s="172"/>
      <c r="BF48" s="80"/>
      <c r="BG48" s="171"/>
      <c r="BH48" s="171"/>
      <c r="BI48" s="171"/>
      <c r="BJ48" s="172"/>
      <c r="BK48" s="173"/>
    </row>
    <row r="49" spans="1:63" ht="4.5" customHeight="1">
      <c r="A49" s="163"/>
      <c r="B49" s="169"/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7"/>
    </row>
    <row r="50" spans="1:63" ht="15">
      <c r="A50" s="163" t="s">
        <v>203</v>
      </c>
      <c r="B50" s="164" t="s">
        <v>204</v>
      </c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7"/>
    </row>
    <row r="51" spans="1:63" ht="15">
      <c r="A51" s="163" t="s">
        <v>169</v>
      </c>
      <c r="B51" s="169" t="s">
        <v>205</v>
      </c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7"/>
    </row>
    <row r="52" spans="1:63" ht="15">
      <c r="A52" s="163"/>
      <c r="B52" s="170" t="s">
        <v>171</v>
      </c>
      <c r="C52" s="80"/>
      <c r="D52" s="171"/>
      <c r="E52" s="171"/>
      <c r="F52" s="171"/>
      <c r="G52" s="172"/>
      <c r="H52" s="80"/>
      <c r="I52" s="171"/>
      <c r="J52" s="171"/>
      <c r="K52" s="171"/>
      <c r="L52" s="172"/>
      <c r="M52" s="80"/>
      <c r="N52" s="171"/>
      <c r="O52" s="171"/>
      <c r="P52" s="171"/>
      <c r="Q52" s="172"/>
      <c r="R52" s="80"/>
      <c r="S52" s="171"/>
      <c r="T52" s="171"/>
      <c r="U52" s="171"/>
      <c r="V52" s="172"/>
      <c r="W52" s="80"/>
      <c r="X52" s="171"/>
      <c r="Y52" s="171"/>
      <c r="Z52" s="171"/>
      <c r="AA52" s="172"/>
      <c r="AB52" s="80"/>
      <c r="AC52" s="171"/>
      <c r="AD52" s="171"/>
      <c r="AE52" s="171"/>
      <c r="AF52" s="172"/>
      <c r="AG52" s="80"/>
      <c r="AH52" s="171"/>
      <c r="AI52" s="171"/>
      <c r="AJ52" s="171"/>
      <c r="AK52" s="172"/>
      <c r="AL52" s="80"/>
      <c r="AM52" s="171"/>
      <c r="AN52" s="171"/>
      <c r="AO52" s="171"/>
      <c r="AP52" s="172"/>
      <c r="AQ52" s="80"/>
      <c r="AR52" s="171"/>
      <c r="AS52" s="171"/>
      <c r="AT52" s="171"/>
      <c r="AU52" s="172"/>
      <c r="AV52" s="80"/>
      <c r="AW52" s="171"/>
      <c r="AX52" s="171"/>
      <c r="AY52" s="171"/>
      <c r="AZ52" s="172"/>
      <c r="BA52" s="80"/>
      <c r="BB52" s="171"/>
      <c r="BC52" s="171"/>
      <c r="BD52" s="171"/>
      <c r="BE52" s="172"/>
      <c r="BF52" s="80"/>
      <c r="BG52" s="171"/>
      <c r="BH52" s="171"/>
      <c r="BI52" s="171"/>
      <c r="BJ52" s="172"/>
      <c r="BK52" s="173"/>
    </row>
    <row r="53" spans="1:63" ht="15">
      <c r="A53" s="163"/>
      <c r="B53" s="177" t="s">
        <v>198</v>
      </c>
      <c r="C53" s="80"/>
      <c r="D53" s="171"/>
      <c r="E53" s="171"/>
      <c r="F53" s="171"/>
      <c r="G53" s="172"/>
      <c r="H53" s="80"/>
      <c r="I53" s="171"/>
      <c r="J53" s="171"/>
      <c r="K53" s="171"/>
      <c r="L53" s="172"/>
      <c r="M53" s="80"/>
      <c r="N53" s="171"/>
      <c r="O53" s="171"/>
      <c r="P53" s="171"/>
      <c r="Q53" s="172"/>
      <c r="R53" s="80"/>
      <c r="S53" s="171"/>
      <c r="T53" s="171"/>
      <c r="U53" s="171"/>
      <c r="V53" s="172"/>
      <c r="W53" s="80"/>
      <c r="X53" s="171"/>
      <c r="Y53" s="171"/>
      <c r="Z53" s="171"/>
      <c r="AA53" s="172"/>
      <c r="AB53" s="80"/>
      <c r="AC53" s="171"/>
      <c r="AD53" s="171"/>
      <c r="AE53" s="171"/>
      <c r="AF53" s="172"/>
      <c r="AG53" s="80"/>
      <c r="AH53" s="171"/>
      <c r="AI53" s="171"/>
      <c r="AJ53" s="171"/>
      <c r="AK53" s="172"/>
      <c r="AL53" s="80"/>
      <c r="AM53" s="171"/>
      <c r="AN53" s="171"/>
      <c r="AO53" s="171"/>
      <c r="AP53" s="172"/>
      <c r="AQ53" s="80"/>
      <c r="AR53" s="171"/>
      <c r="AS53" s="171"/>
      <c r="AT53" s="171"/>
      <c r="AU53" s="172"/>
      <c r="AV53" s="80"/>
      <c r="AW53" s="171"/>
      <c r="AX53" s="171"/>
      <c r="AY53" s="171"/>
      <c r="AZ53" s="172"/>
      <c r="BA53" s="80"/>
      <c r="BB53" s="171"/>
      <c r="BC53" s="171"/>
      <c r="BD53" s="171"/>
      <c r="BE53" s="172"/>
      <c r="BF53" s="80"/>
      <c r="BG53" s="171"/>
      <c r="BH53" s="171"/>
      <c r="BI53" s="171"/>
      <c r="BJ53" s="172"/>
      <c r="BK53" s="173"/>
    </row>
    <row r="54" spans="1:63" ht="4.5" customHeight="1">
      <c r="A54" s="163"/>
      <c r="B54" s="186"/>
      <c r="C54" s="165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7"/>
    </row>
    <row r="55" spans="1:63" ht="15">
      <c r="A55" s="163"/>
      <c r="B55" s="187" t="s">
        <v>206</v>
      </c>
      <c r="C55" s="188"/>
      <c r="D55" s="188">
        <f>D21</f>
        <v>269.77619836759334</v>
      </c>
      <c r="E55" s="188"/>
      <c r="F55" s="188"/>
      <c r="G55" s="189"/>
      <c r="H55" s="190"/>
      <c r="I55" s="188"/>
      <c r="J55" s="188">
        <f>J21</f>
        <v>1450.228553441751</v>
      </c>
      <c r="K55" s="188"/>
      <c r="L55" s="189"/>
      <c r="M55" s="190"/>
      <c r="N55" s="188"/>
      <c r="O55" s="188"/>
      <c r="P55" s="188"/>
      <c r="Q55" s="189"/>
      <c r="R55" s="190"/>
      <c r="S55" s="188"/>
      <c r="T55" s="188">
        <f>T21</f>
        <v>50.35503911428</v>
      </c>
      <c r="U55" s="188"/>
      <c r="V55" s="189"/>
      <c r="W55" s="190"/>
      <c r="X55" s="188"/>
      <c r="Y55" s="188"/>
      <c r="Z55" s="188"/>
      <c r="AA55" s="189"/>
      <c r="AB55" s="190"/>
      <c r="AC55" s="188"/>
      <c r="AD55" s="188">
        <f>AD21</f>
        <v>44.088866001</v>
      </c>
      <c r="AE55" s="188"/>
      <c r="AF55" s="189"/>
      <c r="AG55" s="190"/>
      <c r="AH55" s="188"/>
      <c r="AI55" s="188"/>
      <c r="AJ55" s="188"/>
      <c r="AK55" s="189"/>
      <c r="AL55" s="190"/>
      <c r="AM55" s="188"/>
      <c r="AN55" s="188">
        <f>AN21</f>
        <v>3.574772919</v>
      </c>
      <c r="AO55" s="188"/>
      <c r="AP55" s="189"/>
      <c r="AQ55" s="190"/>
      <c r="AR55" s="188"/>
      <c r="AS55" s="188"/>
      <c r="AT55" s="188"/>
      <c r="AU55" s="189"/>
      <c r="AV55" s="190"/>
      <c r="AW55" s="188"/>
      <c r="AX55" s="188"/>
      <c r="AY55" s="188"/>
      <c r="AZ55" s="189"/>
      <c r="BA55" s="190"/>
      <c r="BB55" s="188"/>
      <c r="BC55" s="188"/>
      <c r="BD55" s="188"/>
      <c r="BE55" s="189"/>
      <c r="BF55" s="190"/>
      <c r="BG55" s="188"/>
      <c r="BH55" s="188"/>
      <c r="BI55" s="188"/>
      <c r="BJ55" s="189"/>
      <c r="BK55" s="191">
        <f>D55+J55+T55+AD55+AN55</f>
        <v>1818.0234298436244</v>
      </c>
    </row>
    <row r="56" spans="1:63" ht="4.5" customHeight="1">
      <c r="A56" s="163"/>
      <c r="B56" s="187"/>
      <c r="C56" s="192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93"/>
    </row>
    <row r="57" spans="1:63" ht="14.25" customHeight="1">
      <c r="A57" s="163" t="s">
        <v>207</v>
      </c>
      <c r="B57" s="194" t="s">
        <v>208</v>
      </c>
      <c r="C57" s="192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93"/>
    </row>
    <row r="58" spans="1:63" ht="15">
      <c r="A58" s="163"/>
      <c r="B58" s="170" t="s">
        <v>171</v>
      </c>
      <c r="C58" s="171"/>
      <c r="D58" s="171"/>
      <c r="E58" s="171"/>
      <c r="F58" s="171"/>
      <c r="G58" s="195"/>
      <c r="H58" s="80"/>
      <c r="I58" s="171"/>
      <c r="J58" s="171"/>
      <c r="K58" s="171"/>
      <c r="L58" s="195"/>
      <c r="M58" s="80"/>
      <c r="N58" s="171"/>
      <c r="O58" s="171"/>
      <c r="P58" s="171"/>
      <c r="Q58" s="195"/>
      <c r="R58" s="80"/>
      <c r="S58" s="171"/>
      <c r="T58" s="171"/>
      <c r="U58" s="171"/>
      <c r="V58" s="172"/>
      <c r="W58" s="196"/>
      <c r="X58" s="171"/>
      <c r="Y58" s="171"/>
      <c r="Z58" s="171"/>
      <c r="AA58" s="195"/>
      <c r="AB58" s="80"/>
      <c r="AC58" s="171"/>
      <c r="AD58" s="171"/>
      <c r="AE58" s="171"/>
      <c r="AF58" s="195"/>
      <c r="AG58" s="80"/>
      <c r="AH58" s="171"/>
      <c r="AI58" s="171"/>
      <c r="AJ58" s="171"/>
      <c r="AK58" s="195"/>
      <c r="AL58" s="80"/>
      <c r="AM58" s="171"/>
      <c r="AN58" s="171"/>
      <c r="AO58" s="171"/>
      <c r="AP58" s="195"/>
      <c r="AQ58" s="80"/>
      <c r="AR58" s="171"/>
      <c r="AS58" s="171"/>
      <c r="AT58" s="171"/>
      <c r="AU58" s="195"/>
      <c r="AV58" s="80"/>
      <c r="AW58" s="171"/>
      <c r="AX58" s="171"/>
      <c r="AY58" s="171"/>
      <c r="AZ58" s="195"/>
      <c r="BA58" s="80"/>
      <c r="BB58" s="171"/>
      <c r="BC58" s="171"/>
      <c r="BD58" s="171"/>
      <c r="BE58" s="195"/>
      <c r="BF58" s="80"/>
      <c r="BG58" s="171"/>
      <c r="BH58" s="171"/>
      <c r="BI58" s="171"/>
      <c r="BJ58" s="195"/>
      <c r="BK58" s="80"/>
    </row>
    <row r="59" spans="1:63" ht="15.75" thickBot="1">
      <c r="A59" s="197"/>
      <c r="B59" s="177" t="s">
        <v>198</v>
      </c>
      <c r="C59" s="171"/>
      <c r="D59" s="171"/>
      <c r="E59" s="171"/>
      <c r="F59" s="171"/>
      <c r="G59" s="195"/>
      <c r="H59" s="80"/>
      <c r="I59" s="171"/>
      <c r="J59" s="171"/>
      <c r="K59" s="171"/>
      <c r="L59" s="195"/>
      <c r="M59" s="80"/>
      <c r="N59" s="171"/>
      <c r="O59" s="171"/>
      <c r="P59" s="171"/>
      <c r="Q59" s="195"/>
      <c r="R59" s="80"/>
      <c r="S59" s="171"/>
      <c r="T59" s="171"/>
      <c r="U59" s="171"/>
      <c r="V59" s="172"/>
      <c r="W59" s="196"/>
      <c r="X59" s="171"/>
      <c r="Y59" s="171"/>
      <c r="Z59" s="171"/>
      <c r="AA59" s="195"/>
      <c r="AB59" s="80"/>
      <c r="AC59" s="171"/>
      <c r="AD59" s="171"/>
      <c r="AE59" s="171"/>
      <c r="AF59" s="195"/>
      <c r="AG59" s="80"/>
      <c r="AH59" s="171"/>
      <c r="AI59" s="171"/>
      <c r="AJ59" s="171"/>
      <c r="AK59" s="195"/>
      <c r="AL59" s="80"/>
      <c r="AM59" s="171"/>
      <c r="AN59" s="171"/>
      <c r="AO59" s="171"/>
      <c r="AP59" s="195"/>
      <c r="AQ59" s="80"/>
      <c r="AR59" s="171"/>
      <c r="AS59" s="171"/>
      <c r="AT59" s="171"/>
      <c r="AU59" s="195"/>
      <c r="AV59" s="80"/>
      <c r="AW59" s="171"/>
      <c r="AX59" s="171"/>
      <c r="AY59" s="171"/>
      <c r="AZ59" s="195"/>
      <c r="BA59" s="80"/>
      <c r="BB59" s="171"/>
      <c r="BC59" s="171"/>
      <c r="BD59" s="171"/>
      <c r="BE59" s="195"/>
      <c r="BF59" s="80"/>
      <c r="BG59" s="171"/>
      <c r="BH59" s="171"/>
      <c r="BI59" s="171"/>
      <c r="BJ59" s="195"/>
      <c r="BK59" s="80"/>
    </row>
    <row r="60" spans="1:2" ht="6" customHeight="1">
      <c r="A60" s="182"/>
      <c r="B60" s="198"/>
    </row>
    <row r="61" spans="1:12" ht="15">
      <c r="A61" s="182"/>
      <c r="B61" s="182" t="s">
        <v>209</v>
      </c>
      <c r="L61" s="199" t="s">
        <v>210</v>
      </c>
    </row>
    <row r="62" spans="1:12" ht="15">
      <c r="A62" s="182"/>
      <c r="B62" s="182" t="s">
        <v>211</v>
      </c>
      <c r="L62" s="182" t="s">
        <v>212</v>
      </c>
    </row>
    <row r="63" ht="15">
      <c r="L63" s="182" t="s">
        <v>213</v>
      </c>
    </row>
    <row r="64" spans="2:12" ht="15">
      <c r="B64" s="182" t="s">
        <v>214</v>
      </c>
      <c r="L64" s="182" t="s">
        <v>215</v>
      </c>
    </row>
    <row r="65" spans="2:12" ht="15">
      <c r="B65" s="182" t="s">
        <v>216</v>
      </c>
      <c r="L65" s="182" t="s">
        <v>217</v>
      </c>
    </row>
    <row r="66" spans="2:12" ht="15">
      <c r="B66" s="182"/>
      <c r="L66" s="182" t="s">
        <v>218</v>
      </c>
    </row>
    <row r="74" ht="15">
      <c r="B74" s="182"/>
    </row>
  </sheetData>
  <sheetProtection/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9.85156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5">
      <c r="B2" s="200" t="s">
        <v>219</v>
      </c>
      <c r="C2" s="180"/>
      <c r="D2" s="180"/>
      <c r="E2" s="180"/>
      <c r="F2" s="180"/>
      <c r="G2" s="180"/>
      <c r="H2" s="180"/>
      <c r="I2" s="180"/>
      <c r="J2" s="180"/>
      <c r="K2" s="180"/>
      <c r="L2" s="201"/>
    </row>
    <row r="3" spans="2:12" ht="15">
      <c r="B3" s="200" t="s">
        <v>220</v>
      </c>
      <c r="C3" s="180"/>
      <c r="D3" s="180"/>
      <c r="E3" s="180"/>
      <c r="F3" s="180"/>
      <c r="G3" s="180"/>
      <c r="H3" s="180"/>
      <c r="I3" s="180"/>
      <c r="J3" s="180"/>
      <c r="K3" s="180"/>
      <c r="L3" s="201"/>
    </row>
    <row r="4" spans="2:12" ht="30">
      <c r="B4" s="171" t="s">
        <v>156</v>
      </c>
      <c r="C4" s="202" t="s">
        <v>221</v>
      </c>
      <c r="D4" s="202" t="s">
        <v>222</v>
      </c>
      <c r="E4" s="202" t="s">
        <v>223</v>
      </c>
      <c r="F4" s="202" t="s">
        <v>191</v>
      </c>
      <c r="G4" s="202" t="s">
        <v>196</v>
      </c>
      <c r="H4" s="202" t="s">
        <v>204</v>
      </c>
      <c r="I4" s="202" t="s">
        <v>224</v>
      </c>
      <c r="J4" s="202" t="s">
        <v>225</v>
      </c>
      <c r="K4" s="202" t="s">
        <v>226</v>
      </c>
      <c r="L4" s="202" t="s">
        <v>227</v>
      </c>
    </row>
    <row r="5" spans="2:12" ht="15">
      <c r="B5" s="203">
        <v>1</v>
      </c>
      <c r="C5" s="204" t="s">
        <v>228</v>
      </c>
      <c r="D5" s="204"/>
      <c r="E5" s="171"/>
      <c r="F5" s="171"/>
      <c r="G5" s="171"/>
      <c r="H5" s="171"/>
      <c r="I5" s="171"/>
      <c r="J5" s="171"/>
      <c r="K5" s="171"/>
      <c r="L5" s="171"/>
    </row>
    <row r="6" spans="2:12" ht="15">
      <c r="B6" s="203">
        <v>2</v>
      </c>
      <c r="C6" s="205" t="s">
        <v>229</v>
      </c>
      <c r="D6" s="205"/>
      <c r="E6" s="206">
        <v>16.5310596262</v>
      </c>
      <c r="F6" s="171"/>
      <c r="G6" s="171"/>
      <c r="H6" s="171"/>
      <c r="I6" s="171"/>
      <c r="J6" s="171"/>
      <c r="K6" s="206">
        <f>E6</f>
        <v>16.5310596262</v>
      </c>
      <c r="L6" s="171"/>
    </row>
    <row r="7" spans="2:12" ht="15">
      <c r="B7" s="203">
        <v>3</v>
      </c>
      <c r="C7" s="204" t="s">
        <v>230</v>
      </c>
      <c r="D7" s="204"/>
      <c r="E7" s="171"/>
      <c r="F7" s="171"/>
      <c r="G7" s="171"/>
      <c r="H7" s="171"/>
      <c r="I7" s="171"/>
      <c r="J7" s="171"/>
      <c r="K7" s="171"/>
      <c r="L7" s="171"/>
    </row>
    <row r="8" spans="2:12" ht="15">
      <c r="B8" s="203">
        <v>4</v>
      </c>
      <c r="C8" s="205" t="s">
        <v>231</v>
      </c>
      <c r="D8" s="205"/>
      <c r="E8" s="206">
        <v>23.83181946</v>
      </c>
      <c r="F8" s="171"/>
      <c r="G8" s="171"/>
      <c r="H8" s="171"/>
      <c r="I8" s="171"/>
      <c r="J8" s="171"/>
      <c r="K8" s="206">
        <f>E8</f>
        <v>23.83181946</v>
      </c>
      <c r="L8" s="171"/>
    </row>
    <row r="9" spans="2:12" ht="15">
      <c r="B9" s="203">
        <v>5</v>
      </c>
      <c r="C9" s="205" t="s">
        <v>232</v>
      </c>
      <c r="D9" s="205"/>
      <c r="E9" s="206"/>
      <c r="F9" s="171"/>
      <c r="G9" s="171"/>
      <c r="H9" s="171"/>
      <c r="I9" s="171"/>
      <c r="J9" s="171"/>
      <c r="K9" s="206"/>
      <c r="L9" s="171"/>
    </row>
    <row r="10" spans="2:12" ht="15">
      <c r="B10" s="203">
        <v>6</v>
      </c>
      <c r="C10" s="205" t="s">
        <v>233</v>
      </c>
      <c r="D10" s="205"/>
      <c r="E10" s="206"/>
      <c r="F10" s="171"/>
      <c r="G10" s="171"/>
      <c r="H10" s="171"/>
      <c r="I10" s="171"/>
      <c r="J10" s="171"/>
      <c r="K10" s="206"/>
      <c r="L10" s="171"/>
    </row>
    <row r="11" spans="2:12" ht="15">
      <c r="B11" s="203">
        <v>7</v>
      </c>
      <c r="C11" s="205" t="s">
        <v>234</v>
      </c>
      <c r="D11" s="205"/>
      <c r="E11" s="206">
        <v>11.39603208216</v>
      </c>
      <c r="F11" s="171"/>
      <c r="G11" s="171"/>
      <c r="H11" s="171"/>
      <c r="I11" s="171"/>
      <c r="J11" s="171"/>
      <c r="K11" s="206">
        <f>E11</f>
        <v>11.39603208216</v>
      </c>
      <c r="L11" s="171"/>
    </row>
    <row r="12" spans="2:12" ht="15">
      <c r="B12" s="203">
        <v>8</v>
      </c>
      <c r="C12" s="204" t="s">
        <v>235</v>
      </c>
      <c r="D12" s="204"/>
      <c r="E12" s="206"/>
      <c r="F12" s="171"/>
      <c r="G12" s="171"/>
      <c r="H12" s="171"/>
      <c r="I12" s="171"/>
      <c r="J12" s="171"/>
      <c r="K12" s="206"/>
      <c r="L12" s="171"/>
    </row>
    <row r="13" spans="2:12" ht="15">
      <c r="B13" s="203">
        <v>9</v>
      </c>
      <c r="C13" s="204" t="s">
        <v>236</v>
      </c>
      <c r="D13" s="204"/>
      <c r="E13" s="206"/>
      <c r="F13" s="171"/>
      <c r="G13" s="171"/>
      <c r="H13" s="171"/>
      <c r="I13" s="171"/>
      <c r="J13" s="171"/>
      <c r="K13" s="206"/>
      <c r="L13" s="171"/>
    </row>
    <row r="14" spans="2:12" ht="15">
      <c r="B14" s="203">
        <v>10</v>
      </c>
      <c r="C14" s="205" t="s">
        <v>237</v>
      </c>
      <c r="D14" s="205"/>
      <c r="E14" s="206">
        <v>5.964879634500001</v>
      </c>
      <c r="F14" s="171"/>
      <c r="G14" s="171"/>
      <c r="H14" s="171"/>
      <c r="I14" s="171"/>
      <c r="J14" s="171"/>
      <c r="K14" s="206">
        <f>E14</f>
        <v>5.964879634500001</v>
      </c>
      <c r="L14" s="171"/>
    </row>
    <row r="15" spans="2:12" ht="15">
      <c r="B15" s="203">
        <v>11</v>
      </c>
      <c r="C15" s="205" t="s">
        <v>238</v>
      </c>
      <c r="D15" s="205"/>
      <c r="E15" s="206">
        <v>25.17040710369</v>
      </c>
      <c r="F15" s="171"/>
      <c r="G15" s="171"/>
      <c r="H15" s="171"/>
      <c r="I15" s="171"/>
      <c r="J15" s="171"/>
      <c r="K15" s="206">
        <f>E15</f>
        <v>25.17040710369</v>
      </c>
      <c r="L15" s="171"/>
    </row>
    <row r="16" spans="2:12" ht="15">
      <c r="B16" s="203">
        <v>12</v>
      </c>
      <c r="C16" s="205" t="s">
        <v>239</v>
      </c>
      <c r="D16" s="205"/>
      <c r="E16" s="206">
        <v>121.18292001706666</v>
      </c>
      <c r="F16" s="171"/>
      <c r="G16" s="171"/>
      <c r="H16" s="171"/>
      <c r="I16" s="171"/>
      <c r="J16" s="171"/>
      <c r="K16" s="206">
        <f>E16</f>
        <v>121.18292001706666</v>
      </c>
      <c r="L16" s="171"/>
    </row>
    <row r="17" spans="2:12" ht="15">
      <c r="B17" s="203">
        <v>13</v>
      </c>
      <c r="C17" s="205" t="s">
        <v>240</v>
      </c>
      <c r="D17" s="205"/>
      <c r="E17" s="206"/>
      <c r="F17" s="171"/>
      <c r="G17" s="171"/>
      <c r="H17" s="171"/>
      <c r="I17" s="171"/>
      <c r="J17" s="171"/>
      <c r="K17" s="206"/>
      <c r="L17" s="171"/>
    </row>
    <row r="18" spans="2:12" ht="15">
      <c r="B18" s="203">
        <v>14</v>
      </c>
      <c r="C18" s="205" t="s">
        <v>241</v>
      </c>
      <c r="D18" s="205"/>
      <c r="E18" s="206"/>
      <c r="F18" s="171"/>
      <c r="G18" s="171"/>
      <c r="H18" s="171"/>
      <c r="I18" s="171"/>
      <c r="J18" s="171"/>
      <c r="K18" s="206"/>
      <c r="L18" s="171"/>
    </row>
    <row r="19" spans="2:12" ht="15">
      <c r="B19" s="203">
        <v>15</v>
      </c>
      <c r="C19" s="205" t="s">
        <v>242</v>
      </c>
      <c r="D19" s="205"/>
      <c r="E19" s="206">
        <v>9.30521222982</v>
      </c>
      <c r="F19" s="171"/>
      <c r="G19" s="171"/>
      <c r="H19" s="171"/>
      <c r="I19" s="171"/>
      <c r="J19" s="171"/>
      <c r="K19" s="206">
        <f>E19</f>
        <v>9.30521222982</v>
      </c>
      <c r="L19" s="171"/>
    </row>
    <row r="20" spans="2:12" ht="15">
      <c r="B20" s="203">
        <v>16</v>
      </c>
      <c r="C20" s="205" t="s">
        <v>243</v>
      </c>
      <c r="D20" s="205"/>
      <c r="E20" s="207">
        <v>14.301861564</v>
      </c>
      <c r="F20" s="171"/>
      <c r="G20" s="171"/>
      <c r="H20" s="171"/>
      <c r="I20" s="171"/>
      <c r="J20" s="171"/>
      <c r="K20" s="206">
        <f>E20</f>
        <v>14.301861564</v>
      </c>
      <c r="L20" s="171"/>
    </row>
    <row r="21" spans="2:12" ht="15">
      <c r="B21" s="203">
        <v>17</v>
      </c>
      <c r="C21" s="205" t="s">
        <v>244</v>
      </c>
      <c r="D21" s="205"/>
      <c r="E21" s="206"/>
      <c r="F21" s="171"/>
      <c r="G21" s="171"/>
      <c r="H21" s="171"/>
      <c r="I21" s="171"/>
      <c r="J21" s="171"/>
      <c r="K21" s="206"/>
      <c r="L21" s="171"/>
    </row>
    <row r="22" spans="2:12" ht="15">
      <c r="B22" s="203">
        <v>18</v>
      </c>
      <c r="C22" s="204" t="s">
        <v>245</v>
      </c>
      <c r="D22" s="204"/>
      <c r="E22" s="206"/>
      <c r="F22" s="171"/>
      <c r="G22" s="171"/>
      <c r="H22" s="171"/>
      <c r="I22" s="171"/>
      <c r="J22" s="171"/>
      <c r="K22" s="206"/>
      <c r="L22" s="171"/>
    </row>
    <row r="23" spans="2:12" ht="15">
      <c r="B23" s="203">
        <v>19</v>
      </c>
      <c r="C23" s="205" t="s">
        <v>246</v>
      </c>
      <c r="D23" s="205"/>
      <c r="E23" s="206">
        <v>1.1929759269000002</v>
      </c>
      <c r="F23" s="171"/>
      <c r="G23" s="171"/>
      <c r="H23" s="171"/>
      <c r="I23" s="171"/>
      <c r="J23" s="171"/>
      <c r="K23" s="206">
        <f>E23</f>
        <v>1.1929759269000002</v>
      </c>
      <c r="L23" s="171"/>
    </row>
    <row r="24" spans="2:12" ht="15">
      <c r="B24" s="203">
        <v>20</v>
      </c>
      <c r="C24" s="205" t="s">
        <v>247</v>
      </c>
      <c r="D24" s="205"/>
      <c r="E24" s="206">
        <v>1386.688518306835</v>
      </c>
      <c r="F24" s="171"/>
      <c r="G24" s="171"/>
      <c r="H24" s="171"/>
      <c r="I24" s="171"/>
      <c r="J24" s="171"/>
      <c r="K24" s="206">
        <f>E24</f>
        <v>1386.688518306835</v>
      </c>
      <c r="L24" s="171"/>
    </row>
    <row r="25" spans="2:12" ht="15">
      <c r="B25" s="203">
        <v>21</v>
      </c>
      <c r="C25" s="204" t="s">
        <v>248</v>
      </c>
      <c r="D25" s="204"/>
      <c r="E25" s="206"/>
      <c r="F25" s="171"/>
      <c r="G25" s="171"/>
      <c r="H25" s="171"/>
      <c r="I25" s="171"/>
      <c r="J25" s="171"/>
      <c r="K25" s="206"/>
      <c r="L25" s="171"/>
    </row>
    <row r="26" spans="2:12" ht="15">
      <c r="B26" s="203">
        <v>22</v>
      </c>
      <c r="C26" s="205" t="s">
        <v>249</v>
      </c>
      <c r="D26" s="205"/>
      <c r="E26" s="206"/>
      <c r="F26" s="171"/>
      <c r="G26" s="171"/>
      <c r="H26" s="171"/>
      <c r="I26" s="171"/>
      <c r="J26" s="171"/>
      <c r="K26" s="206"/>
      <c r="L26" s="171"/>
    </row>
    <row r="27" spans="2:12" ht="15">
      <c r="B27" s="203">
        <v>23</v>
      </c>
      <c r="C27" s="204" t="s">
        <v>250</v>
      </c>
      <c r="D27" s="204"/>
      <c r="E27" s="206"/>
      <c r="F27" s="171"/>
      <c r="G27" s="171"/>
      <c r="H27" s="171"/>
      <c r="I27" s="171"/>
      <c r="J27" s="171"/>
      <c r="K27" s="206"/>
      <c r="L27" s="171"/>
    </row>
    <row r="28" spans="2:12" ht="15">
      <c r="B28" s="203">
        <v>24</v>
      </c>
      <c r="C28" s="204" t="s">
        <v>251</v>
      </c>
      <c r="D28" s="204"/>
      <c r="E28" s="206"/>
      <c r="F28" s="171"/>
      <c r="G28" s="171"/>
      <c r="H28" s="171"/>
      <c r="I28" s="171"/>
      <c r="J28" s="171"/>
      <c r="K28" s="206"/>
      <c r="L28" s="171"/>
    </row>
    <row r="29" spans="2:12" ht="15">
      <c r="B29" s="203">
        <v>25</v>
      </c>
      <c r="C29" s="205" t="s">
        <v>252</v>
      </c>
      <c r="D29" s="205"/>
      <c r="E29" s="206">
        <v>102.94773628641113</v>
      </c>
      <c r="F29" s="171"/>
      <c r="G29" s="171"/>
      <c r="H29" s="171"/>
      <c r="I29" s="171"/>
      <c r="J29" s="171"/>
      <c r="K29" s="206">
        <f>E29</f>
        <v>102.94773628641113</v>
      </c>
      <c r="L29" s="171"/>
    </row>
    <row r="30" spans="2:12" ht="15">
      <c r="B30" s="203">
        <v>26</v>
      </c>
      <c r="C30" s="205" t="s">
        <v>253</v>
      </c>
      <c r="D30" s="205"/>
      <c r="E30" s="206">
        <v>1.191590973</v>
      </c>
      <c r="F30" s="171"/>
      <c r="G30" s="171"/>
      <c r="H30" s="171"/>
      <c r="I30" s="171"/>
      <c r="J30" s="171"/>
      <c r="K30" s="206">
        <f>E30</f>
        <v>1.191590973</v>
      </c>
      <c r="L30" s="171"/>
    </row>
    <row r="31" spans="2:12" ht="15">
      <c r="B31" s="203">
        <v>27</v>
      </c>
      <c r="C31" s="205" t="s">
        <v>193</v>
      </c>
      <c r="D31" s="205"/>
      <c r="E31" s="206"/>
      <c r="F31" s="171"/>
      <c r="G31" s="171"/>
      <c r="H31" s="171"/>
      <c r="I31" s="171"/>
      <c r="J31" s="171"/>
      <c r="K31" s="206"/>
      <c r="L31" s="171"/>
    </row>
    <row r="32" spans="2:12" ht="15">
      <c r="B32" s="203">
        <v>28</v>
      </c>
      <c r="C32" s="205" t="s">
        <v>254</v>
      </c>
      <c r="D32" s="205"/>
      <c r="E32" s="206"/>
      <c r="F32" s="171"/>
      <c r="G32" s="171"/>
      <c r="H32" s="171"/>
      <c r="I32" s="171"/>
      <c r="J32" s="171"/>
      <c r="K32" s="206"/>
      <c r="L32" s="171"/>
    </row>
    <row r="33" spans="2:12" ht="15">
      <c r="B33" s="203">
        <v>29</v>
      </c>
      <c r="C33" s="205" t="s">
        <v>255</v>
      </c>
      <c r="D33" s="205"/>
      <c r="E33" s="206">
        <v>2.383181946</v>
      </c>
      <c r="F33" s="171"/>
      <c r="G33" s="171"/>
      <c r="H33" s="171"/>
      <c r="I33" s="171"/>
      <c r="J33" s="171"/>
      <c r="K33" s="206">
        <f>E33</f>
        <v>2.383181946</v>
      </c>
      <c r="L33" s="171"/>
    </row>
    <row r="34" spans="2:12" ht="15">
      <c r="B34" s="203">
        <v>30</v>
      </c>
      <c r="C34" s="205" t="s">
        <v>256</v>
      </c>
      <c r="D34" s="205"/>
      <c r="E34" s="206">
        <v>2.3859518538000004</v>
      </c>
      <c r="F34" s="171"/>
      <c r="G34" s="171"/>
      <c r="H34" s="171"/>
      <c r="I34" s="171"/>
      <c r="J34" s="171"/>
      <c r="K34" s="206">
        <f>E34</f>
        <v>2.3859518538000004</v>
      </c>
      <c r="L34" s="171"/>
    </row>
    <row r="35" spans="2:12" ht="15">
      <c r="B35" s="203">
        <v>31</v>
      </c>
      <c r="C35" s="204" t="s">
        <v>257</v>
      </c>
      <c r="D35" s="204"/>
      <c r="E35" s="206"/>
      <c r="F35" s="171"/>
      <c r="G35" s="171"/>
      <c r="H35" s="171"/>
      <c r="I35" s="171"/>
      <c r="J35" s="171"/>
      <c r="K35" s="206"/>
      <c r="L35" s="171"/>
    </row>
    <row r="36" spans="2:12" ht="15">
      <c r="B36" s="203">
        <v>32</v>
      </c>
      <c r="C36" s="205" t="s">
        <v>258</v>
      </c>
      <c r="D36" s="205"/>
      <c r="E36" s="206">
        <v>66.778792539425</v>
      </c>
      <c r="F36" s="171"/>
      <c r="G36" s="171"/>
      <c r="H36" s="171"/>
      <c r="I36" s="171"/>
      <c r="J36" s="171"/>
      <c r="K36" s="206">
        <f>E36</f>
        <v>66.778792539425</v>
      </c>
      <c r="L36" s="171"/>
    </row>
    <row r="37" spans="2:12" ht="15">
      <c r="B37" s="203">
        <v>33</v>
      </c>
      <c r="C37" s="205" t="s">
        <v>259</v>
      </c>
      <c r="D37" s="205"/>
      <c r="E37" s="206"/>
      <c r="F37" s="171"/>
      <c r="G37" s="171"/>
      <c r="H37" s="171"/>
      <c r="I37" s="171"/>
      <c r="J37" s="171"/>
      <c r="K37" s="206"/>
      <c r="L37" s="171"/>
    </row>
    <row r="38" spans="2:12" ht="15">
      <c r="B38" s="203">
        <v>34</v>
      </c>
      <c r="C38" s="205" t="s">
        <v>260</v>
      </c>
      <c r="D38" s="205"/>
      <c r="E38" s="206">
        <v>1.1929759269000002</v>
      </c>
      <c r="F38" s="171"/>
      <c r="G38" s="171"/>
      <c r="H38" s="171"/>
      <c r="I38" s="171"/>
      <c r="J38" s="171"/>
      <c r="K38" s="206">
        <f>E38</f>
        <v>1.1929759269000002</v>
      </c>
      <c r="L38" s="171"/>
    </row>
    <row r="39" spans="2:12" ht="15">
      <c r="B39" s="203">
        <v>35</v>
      </c>
      <c r="C39" s="205" t="s">
        <v>261</v>
      </c>
      <c r="D39" s="205"/>
      <c r="E39" s="206"/>
      <c r="F39" s="171"/>
      <c r="G39" s="171"/>
      <c r="H39" s="171"/>
      <c r="I39" s="171"/>
      <c r="J39" s="171"/>
      <c r="K39" s="206"/>
      <c r="L39" s="171"/>
    </row>
    <row r="40" spans="2:12" ht="15">
      <c r="B40" s="203">
        <v>36</v>
      </c>
      <c r="C40" s="205" t="s">
        <v>262</v>
      </c>
      <c r="D40" s="205"/>
      <c r="E40" s="207">
        <v>25.577514366917473</v>
      </c>
      <c r="F40" s="171"/>
      <c r="G40" s="171"/>
      <c r="H40" s="171"/>
      <c r="I40" s="171"/>
      <c r="J40" s="171"/>
      <c r="K40" s="206">
        <f>E40</f>
        <v>25.577514366917473</v>
      </c>
      <c r="L40" s="171"/>
    </row>
    <row r="41" spans="2:12" ht="15">
      <c r="B41" s="202" t="s">
        <v>19</v>
      </c>
      <c r="C41" s="171"/>
      <c r="D41" s="171"/>
      <c r="E41" s="206">
        <f>SUM(E1:E40)</f>
        <v>1818.0234298436253</v>
      </c>
      <c r="F41" s="171"/>
      <c r="G41" s="171"/>
      <c r="H41" s="171"/>
      <c r="I41" s="171"/>
      <c r="J41" s="171"/>
      <c r="K41" s="206">
        <f>SUM(K1:K40)</f>
        <v>1818.0234298436253</v>
      </c>
      <c r="L41" s="171"/>
    </row>
    <row r="42" ht="15">
      <c r="B42" t="s">
        <v>263</v>
      </c>
    </row>
    <row r="46" ht="15">
      <c r="E46" s="208"/>
    </row>
  </sheetData>
  <sheetProtection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209" t="s">
        <v>264</v>
      </c>
    </row>
    <row r="2" spans="1:8" ht="27" customHeight="1" thickBot="1">
      <c r="A2" s="210" t="s">
        <v>265</v>
      </c>
      <c r="B2" s="211"/>
      <c r="C2" s="211"/>
      <c r="D2" s="211"/>
      <c r="E2" s="211"/>
      <c r="F2" s="211"/>
      <c r="G2" s="211"/>
      <c r="H2" s="212"/>
    </row>
    <row r="3" spans="1:8" ht="57.75" thickBot="1">
      <c r="A3" s="213" t="s">
        <v>266</v>
      </c>
      <c r="B3" s="214" t="s">
        <v>267</v>
      </c>
      <c r="C3" s="214" t="s">
        <v>268</v>
      </c>
      <c r="D3" s="214" t="s">
        <v>269</v>
      </c>
      <c r="E3" s="214" t="s">
        <v>270</v>
      </c>
      <c r="F3" s="214" t="s">
        <v>271</v>
      </c>
      <c r="G3" s="214" t="s">
        <v>272</v>
      </c>
      <c r="H3" s="214" t="s">
        <v>273</v>
      </c>
    </row>
    <row r="4" spans="1:8" ht="15.75" thickBot="1">
      <c r="A4" s="213" t="s">
        <v>274</v>
      </c>
      <c r="B4" s="213" t="s">
        <v>274</v>
      </c>
      <c r="C4" s="213" t="s">
        <v>274</v>
      </c>
      <c r="D4" s="213" t="s">
        <v>274</v>
      </c>
      <c r="E4" s="213" t="s">
        <v>274</v>
      </c>
      <c r="F4" s="213" t="s">
        <v>274</v>
      </c>
      <c r="G4" s="213" t="s">
        <v>274</v>
      </c>
      <c r="H4" s="213" t="s">
        <v>274</v>
      </c>
    </row>
    <row r="5" ht="15">
      <c r="A5" s="215"/>
    </row>
    <row r="6" ht="15.75" thickBot="1">
      <c r="A6" s="209" t="s">
        <v>275</v>
      </c>
    </row>
    <row r="7" spans="1:9" ht="15.75" thickBot="1">
      <c r="A7" s="210" t="s">
        <v>276</v>
      </c>
      <c r="B7" s="211"/>
      <c r="C7" s="211"/>
      <c r="D7" s="211"/>
      <c r="E7" s="211"/>
      <c r="F7" s="211"/>
      <c r="G7" s="211"/>
      <c r="H7" s="211"/>
      <c r="I7" s="216"/>
    </row>
    <row r="8" spans="1:9" ht="57.75" thickBot="1">
      <c r="A8" s="213" t="s">
        <v>277</v>
      </c>
      <c r="B8" s="214" t="s">
        <v>266</v>
      </c>
      <c r="C8" s="214" t="s">
        <v>267</v>
      </c>
      <c r="D8" s="214" t="s">
        <v>268</v>
      </c>
      <c r="E8" s="214" t="s">
        <v>269</v>
      </c>
      <c r="F8" s="214" t="s">
        <v>270</v>
      </c>
      <c r="G8" s="214" t="s">
        <v>271</v>
      </c>
      <c r="H8" s="214" t="s">
        <v>272</v>
      </c>
      <c r="I8" s="214" t="s">
        <v>273</v>
      </c>
    </row>
    <row r="9" spans="1:9" ht="15.75" thickBot="1">
      <c r="A9" s="213" t="s">
        <v>274</v>
      </c>
      <c r="B9" s="213" t="s">
        <v>274</v>
      </c>
      <c r="C9" s="213" t="s">
        <v>274</v>
      </c>
      <c r="D9" s="213" t="s">
        <v>274</v>
      </c>
      <c r="E9" s="213" t="s">
        <v>274</v>
      </c>
      <c r="F9" s="213" t="s">
        <v>274</v>
      </c>
      <c r="G9" s="213" t="s">
        <v>274</v>
      </c>
      <c r="H9" s="213" t="s">
        <v>274</v>
      </c>
      <c r="I9" s="213" t="s">
        <v>274</v>
      </c>
    </row>
    <row r="10" ht="15">
      <c r="A10" s="215"/>
    </row>
    <row r="11" ht="15.75" thickBot="1">
      <c r="A11" s="209" t="s">
        <v>278</v>
      </c>
    </row>
    <row r="12" spans="1:6" ht="27" customHeight="1" thickBot="1">
      <c r="A12" s="217" t="s">
        <v>279</v>
      </c>
      <c r="B12" s="218"/>
      <c r="C12" s="218"/>
      <c r="D12" s="218"/>
      <c r="E12" s="218"/>
      <c r="F12" s="219"/>
    </row>
    <row r="13" spans="1:6" ht="27" customHeight="1" thickBot="1">
      <c r="A13" s="220" t="s">
        <v>280</v>
      </c>
      <c r="B13" s="220" t="s">
        <v>277</v>
      </c>
      <c r="C13" s="220" t="s">
        <v>281</v>
      </c>
      <c r="D13" s="221" t="s">
        <v>282</v>
      </c>
      <c r="E13" s="222"/>
      <c r="F13" s="223"/>
    </row>
    <row r="14" spans="1:6" ht="15.75" thickBot="1">
      <c r="A14" s="224"/>
      <c r="B14" s="224"/>
      <c r="C14" s="224"/>
      <c r="D14" s="225" t="s">
        <v>283</v>
      </c>
      <c r="E14" s="225" t="s">
        <v>284</v>
      </c>
      <c r="F14" s="225" t="s">
        <v>285</v>
      </c>
    </row>
    <row r="15" spans="1:6" ht="15.75" thickBot="1">
      <c r="A15" s="226" t="s">
        <v>274</v>
      </c>
      <c r="B15" s="226" t="s">
        <v>274</v>
      </c>
      <c r="C15" s="226" t="s">
        <v>274</v>
      </c>
      <c r="D15" s="226" t="s">
        <v>274</v>
      </c>
      <c r="E15" s="226" t="s">
        <v>274</v>
      </c>
      <c r="F15" s="226" t="s">
        <v>274</v>
      </c>
    </row>
    <row r="16" ht="15">
      <c r="A16" s="227" t="s">
        <v>286</v>
      </c>
    </row>
    <row r="17" ht="15">
      <c r="A17" s="215"/>
    </row>
    <row r="18" ht="15">
      <c r="A18" s="21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1.421875" style="228" customWidth="1"/>
    <col min="3" max="3" width="11.421875" style="0" customWidth="1"/>
    <col min="4" max="4" width="23.28125" style="0" customWidth="1"/>
    <col min="5" max="5" width="10.7109375" style="0" customWidth="1"/>
    <col min="6" max="6" width="27.140625" style="10" customWidth="1"/>
    <col min="7" max="7" width="27.57421875" style="10" customWidth="1"/>
    <col min="8" max="8" width="39.7109375" style="10" customWidth="1"/>
    <col min="9" max="9" width="12.8515625" style="10" customWidth="1"/>
    <col min="10" max="10" width="7.00390625" style="10" customWidth="1"/>
    <col min="11" max="11" width="11.28125" style="10" customWidth="1"/>
    <col min="12" max="12" width="19.421875" style="10" customWidth="1"/>
    <col min="13" max="13" width="14.8515625" style="10" customWidth="1"/>
    <col min="14" max="14" width="18.28125" style="10" customWidth="1"/>
    <col min="15" max="17" width="14.28125" style="10" customWidth="1"/>
    <col min="18" max="18" width="14.140625" style="10" customWidth="1"/>
    <col min="19" max="19" width="14.421875" style="10" customWidth="1"/>
    <col min="20" max="21" width="14.28125" style="10" customWidth="1"/>
    <col min="22" max="23" width="14.57421875" style="10" customWidth="1"/>
    <col min="24" max="24" width="14.421875" style="10" customWidth="1"/>
    <col min="25" max="16384" width="9.140625" style="10" customWidth="1"/>
  </cols>
  <sheetData>
    <row r="2" ht="15">
      <c r="D2" s="229" t="s">
        <v>287</v>
      </c>
    </row>
    <row r="3" ht="15">
      <c r="D3" s="230" t="str">
        <f>"FROM   "&amp;TEXT('[7]INPUT'!D4,"DD-MM-YYYY")&amp;"  TO  "&amp;TEXT('[7]INPUT'!D5,"DD-MM-YYYY")</f>
        <v>FROM   01-03-2020  TO  31-03-2020</v>
      </c>
    </row>
    <row r="4" ht="15.75" thickBot="1"/>
    <row r="5" spans="1:24" ht="37.5" customHeight="1" thickBot="1" thickTop="1">
      <c r="A5" s="231" t="s">
        <v>288</v>
      </c>
      <c r="B5" s="232" t="s">
        <v>289</v>
      </c>
      <c r="C5" s="231" t="s">
        <v>290</v>
      </c>
      <c r="D5" s="231" t="s">
        <v>113</v>
      </c>
      <c r="E5" s="231" t="s">
        <v>291</v>
      </c>
      <c r="F5" s="231" t="s">
        <v>292</v>
      </c>
      <c r="G5" s="231" t="s">
        <v>293</v>
      </c>
      <c r="H5" s="231" t="s">
        <v>294</v>
      </c>
      <c r="I5" s="231" t="s">
        <v>295</v>
      </c>
      <c r="J5" s="231" t="s">
        <v>296</v>
      </c>
      <c r="K5" s="231" t="s">
        <v>297</v>
      </c>
      <c r="L5" s="231" t="s">
        <v>3</v>
      </c>
      <c r="M5" s="231" t="s">
        <v>298</v>
      </c>
      <c r="N5" s="231" t="s">
        <v>299</v>
      </c>
      <c r="O5" s="233"/>
      <c r="P5" s="233"/>
      <c r="Q5" s="233"/>
      <c r="R5" s="233"/>
      <c r="S5" s="233"/>
      <c r="T5" s="233"/>
      <c r="U5" s="233"/>
      <c r="V5" s="233"/>
      <c r="W5" s="233"/>
      <c r="X5" s="233"/>
    </row>
    <row r="6" spans="1:24" ht="15.75" thickTop="1">
      <c r="A6" s="234" t="s">
        <v>300</v>
      </c>
      <c r="B6" s="234" t="s">
        <v>300</v>
      </c>
      <c r="C6" s="235" t="s">
        <v>300</v>
      </c>
      <c r="D6" s="236" t="s">
        <v>115</v>
      </c>
      <c r="E6" s="237" t="s">
        <v>301</v>
      </c>
      <c r="F6" s="238" t="s">
        <v>302</v>
      </c>
      <c r="G6" s="236" t="s">
        <v>303</v>
      </c>
      <c r="H6" s="236" t="s">
        <v>304</v>
      </c>
      <c r="I6" s="238" t="s">
        <v>305</v>
      </c>
      <c r="J6" s="239" t="s">
        <v>306</v>
      </c>
      <c r="K6" s="240" t="s">
        <v>306</v>
      </c>
      <c r="L6" s="241">
        <v>0</v>
      </c>
      <c r="M6" s="242">
        <v>0</v>
      </c>
      <c r="N6" s="243">
        <v>57800000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</row>
    <row r="7" spans="1:24" ht="15">
      <c r="A7" s="234" t="s">
        <v>300</v>
      </c>
      <c r="B7" s="234" t="s">
        <v>300</v>
      </c>
      <c r="C7" s="235" t="s">
        <v>300</v>
      </c>
      <c r="D7" s="236" t="s">
        <v>116</v>
      </c>
      <c r="E7" s="237" t="s">
        <v>301</v>
      </c>
      <c r="F7" s="238" t="s">
        <v>302</v>
      </c>
      <c r="G7" s="236" t="s">
        <v>307</v>
      </c>
      <c r="H7" s="236" t="s">
        <v>308</v>
      </c>
      <c r="I7" s="238" t="s">
        <v>305</v>
      </c>
      <c r="J7" s="239" t="s">
        <v>306</v>
      </c>
      <c r="K7" s="240" t="s">
        <v>306</v>
      </c>
      <c r="L7" s="241">
        <v>0</v>
      </c>
      <c r="M7" s="242">
        <v>0</v>
      </c>
      <c r="N7" s="243">
        <v>38000000</v>
      </c>
      <c r="O7" s="244"/>
      <c r="P7" s="244"/>
      <c r="Q7" s="244"/>
      <c r="R7" s="244"/>
      <c r="S7" s="244"/>
      <c r="T7" s="244"/>
      <c r="U7" s="244"/>
      <c r="V7" s="244"/>
      <c r="W7" s="244"/>
      <c r="X7" s="244"/>
    </row>
    <row r="8" spans="1:24" ht="15">
      <c r="A8" s="234" t="s">
        <v>300</v>
      </c>
      <c r="B8" s="234" t="s">
        <v>300</v>
      </c>
      <c r="C8" s="235" t="s">
        <v>300</v>
      </c>
      <c r="D8" s="236" t="s">
        <v>117</v>
      </c>
      <c r="E8" s="237" t="s">
        <v>301</v>
      </c>
      <c r="F8" s="238" t="s">
        <v>302</v>
      </c>
      <c r="G8" s="236" t="s">
        <v>309</v>
      </c>
      <c r="H8" s="236" t="s">
        <v>310</v>
      </c>
      <c r="I8" s="238" t="s">
        <v>305</v>
      </c>
      <c r="J8" s="239" t="s">
        <v>306</v>
      </c>
      <c r="K8" s="240" t="s">
        <v>306</v>
      </c>
      <c r="L8" s="241">
        <v>0</v>
      </c>
      <c r="M8" s="242">
        <v>0</v>
      </c>
      <c r="N8" s="243">
        <v>700000</v>
      </c>
      <c r="O8" s="244"/>
      <c r="P8" s="244"/>
      <c r="Q8" s="244"/>
      <c r="R8" s="244"/>
      <c r="S8" s="244"/>
      <c r="T8" s="244"/>
      <c r="U8" s="244"/>
      <c r="V8" s="244"/>
      <c r="W8" s="244"/>
      <c r="X8" s="244"/>
    </row>
    <row r="9" spans="1:24" ht="15">
      <c r="A9" s="234" t="s">
        <v>300</v>
      </c>
      <c r="B9" s="234" t="s">
        <v>300</v>
      </c>
      <c r="C9" s="235" t="s">
        <v>300</v>
      </c>
      <c r="D9" s="236" t="s">
        <v>118</v>
      </c>
      <c r="E9" s="237" t="s">
        <v>301</v>
      </c>
      <c r="F9" s="238" t="s">
        <v>302</v>
      </c>
      <c r="G9" s="236" t="s">
        <v>311</v>
      </c>
      <c r="H9" s="236" t="s">
        <v>312</v>
      </c>
      <c r="I9" s="238" t="s">
        <v>305</v>
      </c>
      <c r="J9" s="239" t="s">
        <v>306</v>
      </c>
      <c r="K9" s="240" t="s">
        <v>306</v>
      </c>
      <c r="L9" s="241">
        <v>0</v>
      </c>
      <c r="M9" s="242">
        <v>0</v>
      </c>
      <c r="N9" s="243">
        <v>2000000</v>
      </c>
      <c r="O9" s="244"/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15">
      <c r="A10" s="234" t="s">
        <v>300</v>
      </c>
      <c r="B10" s="234" t="s">
        <v>300</v>
      </c>
      <c r="C10" s="235" t="s">
        <v>300</v>
      </c>
      <c r="D10" s="236" t="s">
        <v>119</v>
      </c>
      <c r="E10" s="237" t="s">
        <v>301</v>
      </c>
      <c r="F10" s="238" t="s">
        <v>302</v>
      </c>
      <c r="G10" s="236" t="s">
        <v>313</v>
      </c>
      <c r="H10" s="236" t="s">
        <v>314</v>
      </c>
      <c r="I10" s="238" t="s">
        <v>305</v>
      </c>
      <c r="J10" s="239" t="s">
        <v>306</v>
      </c>
      <c r="K10" s="240" t="s">
        <v>306</v>
      </c>
      <c r="L10" s="241">
        <v>0</v>
      </c>
      <c r="M10" s="242">
        <v>0</v>
      </c>
      <c r="N10" s="243">
        <v>1000000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4" ht="15">
      <c r="A11" s="234" t="s">
        <v>315</v>
      </c>
      <c r="B11" s="234" t="s">
        <v>315</v>
      </c>
      <c r="C11" s="235" t="s">
        <v>315</v>
      </c>
      <c r="D11" s="236" t="s">
        <v>115</v>
      </c>
      <c r="E11" s="237" t="s">
        <v>316</v>
      </c>
      <c r="F11" s="238" t="s">
        <v>20</v>
      </c>
      <c r="G11" s="236" t="s">
        <v>317</v>
      </c>
      <c r="H11" s="236" t="s">
        <v>318</v>
      </c>
      <c r="I11" s="238" t="s">
        <v>305</v>
      </c>
      <c r="J11" s="239" t="s">
        <v>306</v>
      </c>
      <c r="K11" s="240" t="s">
        <v>306</v>
      </c>
      <c r="L11" s="241">
        <v>140.075931</v>
      </c>
      <c r="M11" s="242">
        <v>10000</v>
      </c>
      <c r="N11" s="243">
        <v>1400759.31</v>
      </c>
      <c r="O11" s="244"/>
      <c r="P11" s="244"/>
      <c r="Q11" s="244"/>
      <c r="R11" s="244"/>
      <c r="S11" s="244"/>
      <c r="T11" s="244"/>
      <c r="U11" s="244"/>
      <c r="V11" s="244"/>
      <c r="W11" s="244"/>
      <c r="X11" s="244"/>
    </row>
    <row r="12" spans="1:24" ht="15">
      <c r="A12" s="234" t="s">
        <v>315</v>
      </c>
      <c r="B12" s="234" t="s">
        <v>315</v>
      </c>
      <c r="C12" s="235" t="s">
        <v>315</v>
      </c>
      <c r="D12" s="236" t="s">
        <v>115</v>
      </c>
      <c r="E12" s="237" t="s">
        <v>316</v>
      </c>
      <c r="F12" s="238" t="s">
        <v>20</v>
      </c>
      <c r="G12" s="236" t="s">
        <v>319</v>
      </c>
      <c r="H12" s="236" t="s">
        <v>320</v>
      </c>
      <c r="I12" s="238" t="s">
        <v>321</v>
      </c>
      <c r="J12" s="239" t="s">
        <v>306</v>
      </c>
      <c r="K12" s="240" t="s">
        <v>306</v>
      </c>
      <c r="L12" s="241">
        <v>1007.88055</v>
      </c>
      <c r="M12" s="242">
        <v>9998.687841</v>
      </c>
      <c r="N12" s="243">
        <v>10077483</v>
      </c>
      <c r="O12" s="244"/>
      <c r="P12" s="244"/>
      <c r="Q12" s="244"/>
      <c r="R12" s="244"/>
      <c r="S12" s="244"/>
      <c r="T12" s="244"/>
      <c r="U12" s="244"/>
      <c r="V12" s="244"/>
      <c r="W12" s="244"/>
      <c r="X12" s="244"/>
    </row>
    <row r="13" spans="1:24" ht="15">
      <c r="A13" s="234" t="s">
        <v>315</v>
      </c>
      <c r="B13" s="234" t="s">
        <v>315</v>
      </c>
      <c r="C13" s="235" t="s">
        <v>315</v>
      </c>
      <c r="D13" s="236" t="s">
        <v>116</v>
      </c>
      <c r="E13" s="237" t="s">
        <v>316</v>
      </c>
      <c r="F13" s="238" t="s">
        <v>20</v>
      </c>
      <c r="G13" s="236" t="s">
        <v>317</v>
      </c>
      <c r="H13" s="236" t="s">
        <v>318</v>
      </c>
      <c r="I13" s="238" t="s">
        <v>305</v>
      </c>
      <c r="J13" s="239" t="s">
        <v>306</v>
      </c>
      <c r="K13" s="240" t="s">
        <v>306</v>
      </c>
      <c r="L13" s="241">
        <v>140.075931</v>
      </c>
      <c r="M13" s="242">
        <v>10000</v>
      </c>
      <c r="N13" s="243">
        <v>1400759.31</v>
      </c>
      <c r="O13" s="244"/>
      <c r="P13" s="244"/>
      <c r="Q13" s="244"/>
      <c r="R13" s="244"/>
      <c r="S13" s="244"/>
      <c r="T13" s="244"/>
      <c r="U13" s="244"/>
      <c r="V13" s="244"/>
      <c r="W13" s="244"/>
      <c r="X13" s="244"/>
    </row>
    <row r="14" spans="1:24" ht="15">
      <c r="A14" s="234" t="s">
        <v>315</v>
      </c>
      <c r="B14" s="234" t="s">
        <v>315</v>
      </c>
      <c r="C14" s="235" t="s">
        <v>315</v>
      </c>
      <c r="D14" s="236" t="s">
        <v>116</v>
      </c>
      <c r="E14" s="237" t="s">
        <v>316</v>
      </c>
      <c r="F14" s="238" t="s">
        <v>20</v>
      </c>
      <c r="G14" s="236" t="s">
        <v>319</v>
      </c>
      <c r="H14" s="236" t="s">
        <v>320</v>
      </c>
      <c r="I14" s="238" t="s">
        <v>321</v>
      </c>
      <c r="J14" s="239" t="s">
        <v>306</v>
      </c>
      <c r="K14" s="240" t="s">
        <v>306</v>
      </c>
      <c r="L14" s="241">
        <v>1153.398844</v>
      </c>
      <c r="M14" s="242">
        <v>9998.687843</v>
      </c>
      <c r="N14" s="243">
        <v>11532475</v>
      </c>
      <c r="O14" s="244"/>
      <c r="P14" s="244"/>
      <c r="Q14" s="244"/>
      <c r="R14" s="244"/>
      <c r="S14" s="244"/>
      <c r="T14" s="244"/>
      <c r="U14" s="244"/>
      <c r="V14" s="244"/>
      <c r="W14" s="244"/>
      <c r="X14" s="244"/>
    </row>
    <row r="15" spans="1:24" ht="15">
      <c r="A15" s="234" t="s">
        <v>315</v>
      </c>
      <c r="B15" s="234" t="s">
        <v>315</v>
      </c>
      <c r="C15" s="235" t="s">
        <v>315</v>
      </c>
      <c r="D15" s="236" t="s">
        <v>117</v>
      </c>
      <c r="E15" s="237" t="s">
        <v>316</v>
      </c>
      <c r="F15" s="238" t="s">
        <v>20</v>
      </c>
      <c r="G15" s="236" t="s">
        <v>317</v>
      </c>
      <c r="H15" s="236" t="s">
        <v>318</v>
      </c>
      <c r="I15" s="238" t="s">
        <v>305</v>
      </c>
      <c r="J15" s="239" t="s">
        <v>306</v>
      </c>
      <c r="K15" s="240" t="s">
        <v>306</v>
      </c>
      <c r="L15" s="241">
        <v>102.741024</v>
      </c>
      <c r="M15" s="242">
        <v>10000</v>
      </c>
      <c r="N15" s="243">
        <v>1027410.24</v>
      </c>
      <c r="O15" s="244"/>
      <c r="P15" s="244"/>
      <c r="Q15" s="244"/>
      <c r="R15" s="244"/>
      <c r="S15" s="244"/>
      <c r="T15" s="244"/>
      <c r="U15" s="244"/>
      <c r="V15" s="244"/>
      <c r="W15" s="244"/>
      <c r="X15" s="244"/>
    </row>
    <row r="16" spans="1:24" ht="15">
      <c r="A16" s="234" t="s">
        <v>315</v>
      </c>
      <c r="B16" s="234" t="s">
        <v>315</v>
      </c>
      <c r="C16" s="235" t="s">
        <v>315</v>
      </c>
      <c r="D16" s="236" t="s">
        <v>117</v>
      </c>
      <c r="E16" s="237" t="s">
        <v>316</v>
      </c>
      <c r="F16" s="238" t="s">
        <v>20</v>
      </c>
      <c r="G16" s="236" t="s">
        <v>319</v>
      </c>
      <c r="H16" s="236" t="s">
        <v>320</v>
      </c>
      <c r="I16" s="238" t="s">
        <v>321</v>
      </c>
      <c r="J16" s="239" t="s">
        <v>306</v>
      </c>
      <c r="K16" s="240" t="s">
        <v>306</v>
      </c>
      <c r="L16" s="241">
        <v>195.644872</v>
      </c>
      <c r="M16" s="242">
        <v>9998.687827</v>
      </c>
      <c r="N16" s="243">
        <v>1956192</v>
      </c>
      <c r="O16" s="244"/>
      <c r="P16" s="244"/>
      <c r="Q16" s="244"/>
      <c r="R16" s="244"/>
      <c r="S16" s="244"/>
      <c r="T16" s="244"/>
      <c r="U16" s="244"/>
      <c r="V16" s="244"/>
      <c r="W16" s="244"/>
      <c r="X16" s="244"/>
    </row>
    <row r="17" spans="1:24" ht="15">
      <c r="A17" s="234" t="s">
        <v>315</v>
      </c>
      <c r="B17" s="234" t="s">
        <v>315</v>
      </c>
      <c r="C17" s="235" t="s">
        <v>315</v>
      </c>
      <c r="D17" s="236" t="s">
        <v>118</v>
      </c>
      <c r="E17" s="237" t="s">
        <v>316</v>
      </c>
      <c r="F17" s="238" t="s">
        <v>20</v>
      </c>
      <c r="G17" s="236" t="s">
        <v>317</v>
      </c>
      <c r="H17" s="236" t="s">
        <v>318</v>
      </c>
      <c r="I17" s="238" t="s">
        <v>305</v>
      </c>
      <c r="J17" s="239" t="s">
        <v>306</v>
      </c>
      <c r="K17" s="240" t="s">
        <v>306</v>
      </c>
      <c r="L17" s="241">
        <v>173.109121</v>
      </c>
      <c r="M17" s="242">
        <v>10000</v>
      </c>
      <c r="N17" s="243">
        <v>1731091.21</v>
      </c>
      <c r="O17" s="244"/>
      <c r="P17" s="244"/>
      <c r="Q17" s="244"/>
      <c r="R17" s="244"/>
      <c r="S17" s="244"/>
      <c r="T17" s="244"/>
      <c r="U17" s="244"/>
      <c r="V17" s="244"/>
      <c r="W17" s="244"/>
      <c r="X17" s="244"/>
    </row>
    <row r="18" spans="1:24" ht="15">
      <c r="A18" s="234" t="s">
        <v>315</v>
      </c>
      <c r="B18" s="234" t="s">
        <v>315</v>
      </c>
      <c r="C18" s="235" t="s">
        <v>315</v>
      </c>
      <c r="D18" s="236" t="s">
        <v>118</v>
      </c>
      <c r="E18" s="237" t="s">
        <v>316</v>
      </c>
      <c r="F18" s="238" t="s">
        <v>20</v>
      </c>
      <c r="G18" s="236" t="s">
        <v>319</v>
      </c>
      <c r="H18" s="236" t="s">
        <v>320</v>
      </c>
      <c r="I18" s="238" t="s">
        <v>321</v>
      </c>
      <c r="J18" s="239" t="s">
        <v>306</v>
      </c>
      <c r="K18" s="240" t="s">
        <v>306</v>
      </c>
      <c r="L18" s="241">
        <v>1164.787838</v>
      </c>
      <c r="M18" s="242">
        <v>9998.687847</v>
      </c>
      <c r="N18" s="243">
        <v>11646350</v>
      </c>
      <c r="O18" s="244"/>
      <c r="P18" s="244"/>
      <c r="Q18" s="244"/>
      <c r="R18" s="244"/>
      <c r="S18" s="244"/>
      <c r="T18" s="244"/>
      <c r="U18" s="244"/>
      <c r="V18" s="244"/>
      <c r="W18" s="244"/>
      <c r="X18" s="244"/>
    </row>
    <row r="19" spans="1:24" ht="15">
      <c r="A19" s="234" t="s">
        <v>315</v>
      </c>
      <c r="B19" s="234" t="s">
        <v>315</v>
      </c>
      <c r="C19" s="235" t="s">
        <v>315</v>
      </c>
      <c r="D19" s="236" t="s">
        <v>119</v>
      </c>
      <c r="E19" s="237" t="s">
        <v>316</v>
      </c>
      <c r="F19" s="238" t="s">
        <v>20</v>
      </c>
      <c r="G19" s="236" t="s">
        <v>317</v>
      </c>
      <c r="H19" s="236" t="s">
        <v>318</v>
      </c>
      <c r="I19" s="238" t="s">
        <v>305</v>
      </c>
      <c r="J19" s="239" t="s">
        <v>306</v>
      </c>
      <c r="K19" s="240" t="s">
        <v>306</v>
      </c>
      <c r="L19" s="241">
        <v>140.075931</v>
      </c>
      <c r="M19" s="242">
        <v>10000</v>
      </c>
      <c r="N19" s="243">
        <v>1400759.31</v>
      </c>
      <c r="O19" s="244"/>
      <c r="P19" s="244"/>
      <c r="Q19" s="244"/>
      <c r="R19" s="244"/>
      <c r="S19" s="244"/>
      <c r="T19" s="244"/>
      <c r="U19" s="244"/>
      <c r="V19" s="244"/>
      <c r="W19" s="244"/>
      <c r="X19" s="244"/>
    </row>
    <row r="20" spans="1:24" ht="15">
      <c r="A20" s="234" t="s">
        <v>315</v>
      </c>
      <c r="B20" s="234" t="s">
        <v>315</v>
      </c>
      <c r="C20" s="235" t="s">
        <v>315</v>
      </c>
      <c r="D20" s="236" t="s">
        <v>119</v>
      </c>
      <c r="E20" s="237" t="s">
        <v>316</v>
      </c>
      <c r="F20" s="238" t="s">
        <v>20</v>
      </c>
      <c r="G20" s="236" t="s">
        <v>319</v>
      </c>
      <c r="H20" s="236" t="s">
        <v>320</v>
      </c>
      <c r="I20" s="238" t="s">
        <v>321</v>
      </c>
      <c r="J20" s="239" t="s">
        <v>306</v>
      </c>
      <c r="K20" s="240" t="s">
        <v>306</v>
      </c>
      <c r="L20" s="241">
        <v>1031.20171</v>
      </c>
      <c r="M20" s="242">
        <v>9998.687842</v>
      </c>
      <c r="N20" s="243">
        <v>10310664</v>
      </c>
      <c r="O20" s="244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4" ht="15">
      <c r="A21" s="234" t="s">
        <v>315</v>
      </c>
      <c r="B21" s="234" t="s">
        <v>315</v>
      </c>
      <c r="C21" s="235" t="s">
        <v>315</v>
      </c>
      <c r="D21" s="236" t="s">
        <v>120</v>
      </c>
      <c r="E21" s="237" t="s">
        <v>316</v>
      </c>
      <c r="F21" s="238" t="s">
        <v>20</v>
      </c>
      <c r="G21" s="236" t="s">
        <v>317</v>
      </c>
      <c r="H21" s="236" t="s">
        <v>318</v>
      </c>
      <c r="I21" s="238" t="s">
        <v>305</v>
      </c>
      <c r="J21" s="239" t="s">
        <v>306</v>
      </c>
      <c r="K21" s="240" t="s">
        <v>306</v>
      </c>
      <c r="L21" s="241">
        <v>142.77701</v>
      </c>
      <c r="M21" s="242">
        <v>10000</v>
      </c>
      <c r="N21" s="243">
        <v>1427770.1</v>
      </c>
      <c r="O21" s="244"/>
      <c r="P21" s="244"/>
      <c r="Q21" s="244"/>
      <c r="R21" s="244"/>
      <c r="S21" s="244"/>
      <c r="T21" s="244"/>
      <c r="U21" s="244"/>
      <c r="V21" s="244"/>
      <c r="W21" s="244"/>
      <c r="X21" s="244"/>
    </row>
    <row r="22" spans="1:24" ht="15">
      <c r="A22" s="234" t="s">
        <v>315</v>
      </c>
      <c r="B22" s="234" t="s">
        <v>315</v>
      </c>
      <c r="C22" s="235" t="s">
        <v>315</v>
      </c>
      <c r="D22" s="236" t="s">
        <v>120</v>
      </c>
      <c r="E22" s="237" t="s">
        <v>316</v>
      </c>
      <c r="F22" s="238" t="s">
        <v>20</v>
      </c>
      <c r="G22" s="236" t="s">
        <v>319</v>
      </c>
      <c r="H22" s="236" t="s">
        <v>320</v>
      </c>
      <c r="I22" s="238" t="s">
        <v>321</v>
      </c>
      <c r="J22" s="239" t="s">
        <v>306</v>
      </c>
      <c r="K22" s="240" t="s">
        <v>306</v>
      </c>
      <c r="L22" s="241">
        <v>456.682424</v>
      </c>
      <c r="M22" s="242">
        <v>9998.687841</v>
      </c>
      <c r="N22" s="243">
        <v>4566225</v>
      </c>
      <c r="O22" s="244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4" ht="15">
      <c r="A23" s="234" t="s">
        <v>315</v>
      </c>
      <c r="B23" s="234" t="s">
        <v>315</v>
      </c>
      <c r="C23" s="235" t="s">
        <v>315</v>
      </c>
      <c r="D23" s="236" t="s">
        <v>121</v>
      </c>
      <c r="E23" s="237" t="s">
        <v>316</v>
      </c>
      <c r="F23" s="238" t="s">
        <v>20</v>
      </c>
      <c r="G23" s="236" t="s">
        <v>317</v>
      </c>
      <c r="H23" s="236" t="s">
        <v>318</v>
      </c>
      <c r="I23" s="238" t="s">
        <v>305</v>
      </c>
      <c r="J23" s="239" t="s">
        <v>306</v>
      </c>
      <c r="K23" s="240" t="s">
        <v>306</v>
      </c>
      <c r="L23" s="241">
        <v>161.145051</v>
      </c>
      <c r="M23" s="242">
        <v>10000</v>
      </c>
      <c r="N23" s="243">
        <v>1611450.51</v>
      </c>
      <c r="O23" s="244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4" ht="15">
      <c r="A24" s="234" t="s">
        <v>315</v>
      </c>
      <c r="B24" s="234" t="s">
        <v>315</v>
      </c>
      <c r="C24" s="235" t="s">
        <v>315</v>
      </c>
      <c r="D24" s="236" t="s">
        <v>121</v>
      </c>
      <c r="E24" s="237" t="s">
        <v>316</v>
      </c>
      <c r="F24" s="238" t="s">
        <v>20</v>
      </c>
      <c r="G24" s="236" t="s">
        <v>319</v>
      </c>
      <c r="H24" s="236" t="s">
        <v>320</v>
      </c>
      <c r="I24" s="238" t="s">
        <v>321</v>
      </c>
      <c r="J24" s="239" t="s">
        <v>306</v>
      </c>
      <c r="K24" s="240" t="s">
        <v>306</v>
      </c>
      <c r="L24" s="241">
        <v>990.403762</v>
      </c>
      <c r="M24" s="242">
        <v>9998.687848</v>
      </c>
      <c r="N24" s="243">
        <v>9902738.06</v>
      </c>
      <c r="O24" s="244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15">
      <c r="A25" s="234" t="s">
        <v>322</v>
      </c>
      <c r="B25" s="234" t="s">
        <v>322</v>
      </c>
      <c r="C25" s="235" t="s">
        <v>322</v>
      </c>
      <c r="D25" s="236" t="s">
        <v>115</v>
      </c>
      <c r="E25" s="237" t="s">
        <v>316</v>
      </c>
      <c r="F25" s="238" t="s">
        <v>20</v>
      </c>
      <c r="G25" s="236" t="s">
        <v>323</v>
      </c>
      <c r="H25" s="236" t="s">
        <v>324</v>
      </c>
      <c r="I25" s="238" t="s">
        <v>305</v>
      </c>
      <c r="J25" s="239" t="s">
        <v>306</v>
      </c>
      <c r="K25" s="240" t="s">
        <v>306</v>
      </c>
      <c r="L25" s="241">
        <v>77851.812389</v>
      </c>
      <c r="M25" s="242">
        <v>10000</v>
      </c>
      <c r="N25" s="243">
        <v>778518123.89</v>
      </c>
      <c r="O25" s="244"/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 ht="15">
      <c r="A26" s="234" t="s">
        <v>322</v>
      </c>
      <c r="B26" s="234" t="s">
        <v>322</v>
      </c>
      <c r="C26" s="235" t="s">
        <v>322</v>
      </c>
      <c r="D26" s="236" t="s">
        <v>115</v>
      </c>
      <c r="E26" s="237" t="s">
        <v>316</v>
      </c>
      <c r="F26" s="238" t="s">
        <v>20</v>
      </c>
      <c r="G26" s="236" t="s">
        <v>319</v>
      </c>
      <c r="H26" s="236" t="s">
        <v>320</v>
      </c>
      <c r="I26" s="238" t="s">
        <v>305</v>
      </c>
      <c r="J26" s="239" t="s">
        <v>306</v>
      </c>
      <c r="K26" s="240" t="s">
        <v>306</v>
      </c>
      <c r="L26" s="241">
        <v>1007.88055</v>
      </c>
      <c r="M26" s="242">
        <v>10000</v>
      </c>
      <c r="N26" s="243">
        <v>10078805.5</v>
      </c>
      <c r="O26" s="244"/>
      <c r="P26" s="244"/>
      <c r="Q26" s="244"/>
      <c r="R26" s="244"/>
      <c r="S26" s="244"/>
      <c r="T26" s="244"/>
      <c r="U26" s="244"/>
      <c r="V26" s="244"/>
      <c r="W26" s="244"/>
      <c r="X26" s="244"/>
    </row>
    <row r="27" spans="1:24" ht="15">
      <c r="A27" s="234" t="s">
        <v>322</v>
      </c>
      <c r="B27" s="234" t="s">
        <v>322</v>
      </c>
      <c r="C27" s="235" t="s">
        <v>322</v>
      </c>
      <c r="D27" s="236" t="s">
        <v>115</v>
      </c>
      <c r="E27" s="237" t="s">
        <v>316</v>
      </c>
      <c r="F27" s="238" t="s">
        <v>20</v>
      </c>
      <c r="G27" s="236" t="s">
        <v>325</v>
      </c>
      <c r="H27" s="236" t="s">
        <v>326</v>
      </c>
      <c r="I27" s="238" t="s">
        <v>321</v>
      </c>
      <c r="J27" s="239" t="s">
        <v>306</v>
      </c>
      <c r="K27" s="240" t="s">
        <v>306</v>
      </c>
      <c r="L27" s="241">
        <v>78859.734235</v>
      </c>
      <c r="M27" s="242">
        <v>9998.731668</v>
      </c>
      <c r="N27" s="243">
        <v>788497322</v>
      </c>
      <c r="O27" s="244"/>
      <c r="P27" s="244"/>
      <c r="Q27" s="244"/>
      <c r="R27" s="244"/>
      <c r="S27" s="244"/>
      <c r="T27" s="244"/>
      <c r="U27" s="244"/>
      <c r="V27" s="244"/>
      <c r="W27" s="244"/>
      <c r="X27" s="244"/>
    </row>
    <row r="28" spans="1:24" ht="15">
      <c r="A28" s="234" t="s">
        <v>322</v>
      </c>
      <c r="B28" s="234" t="s">
        <v>322</v>
      </c>
      <c r="C28" s="235" t="s">
        <v>322</v>
      </c>
      <c r="D28" s="236" t="s">
        <v>116</v>
      </c>
      <c r="E28" s="237" t="s">
        <v>316</v>
      </c>
      <c r="F28" s="238" t="s">
        <v>20</v>
      </c>
      <c r="G28" s="236" t="s">
        <v>323</v>
      </c>
      <c r="H28" s="236" t="s">
        <v>324</v>
      </c>
      <c r="I28" s="238" t="s">
        <v>305</v>
      </c>
      <c r="J28" s="239" t="s">
        <v>306</v>
      </c>
      <c r="K28" s="240" t="s">
        <v>306</v>
      </c>
      <c r="L28" s="241">
        <v>58924.18122</v>
      </c>
      <c r="M28" s="242">
        <v>10000</v>
      </c>
      <c r="N28" s="243">
        <v>589241812.2</v>
      </c>
      <c r="O28" s="244"/>
      <c r="P28" s="244"/>
      <c r="Q28" s="244"/>
      <c r="R28" s="244"/>
      <c r="S28" s="244"/>
      <c r="T28" s="244"/>
      <c r="U28" s="244"/>
      <c r="V28" s="244"/>
      <c r="W28" s="244"/>
      <c r="X28" s="244"/>
    </row>
    <row r="29" spans="1:24" ht="15">
      <c r="A29" s="234" t="s">
        <v>322</v>
      </c>
      <c r="B29" s="234" t="s">
        <v>322</v>
      </c>
      <c r="C29" s="235" t="s">
        <v>322</v>
      </c>
      <c r="D29" s="236" t="s">
        <v>116</v>
      </c>
      <c r="E29" s="237" t="s">
        <v>316</v>
      </c>
      <c r="F29" s="238" t="s">
        <v>20</v>
      </c>
      <c r="G29" s="236" t="s">
        <v>319</v>
      </c>
      <c r="H29" s="236" t="s">
        <v>320</v>
      </c>
      <c r="I29" s="238" t="s">
        <v>305</v>
      </c>
      <c r="J29" s="239" t="s">
        <v>306</v>
      </c>
      <c r="K29" s="240" t="s">
        <v>306</v>
      </c>
      <c r="L29" s="241">
        <v>1153.398844</v>
      </c>
      <c r="M29" s="242">
        <v>10000</v>
      </c>
      <c r="N29" s="243">
        <v>11533988.44</v>
      </c>
      <c r="O29" s="244"/>
      <c r="P29" s="244"/>
      <c r="Q29" s="244"/>
      <c r="R29" s="244"/>
      <c r="S29" s="244"/>
      <c r="T29" s="244"/>
      <c r="U29" s="244"/>
      <c r="V29" s="244"/>
      <c r="W29" s="244"/>
      <c r="X29" s="244"/>
    </row>
    <row r="30" spans="1:24" ht="15">
      <c r="A30" s="234" t="s">
        <v>322</v>
      </c>
      <c r="B30" s="234" t="s">
        <v>322</v>
      </c>
      <c r="C30" s="235" t="s">
        <v>322</v>
      </c>
      <c r="D30" s="236" t="s">
        <v>116</v>
      </c>
      <c r="E30" s="237" t="s">
        <v>316</v>
      </c>
      <c r="F30" s="238" t="s">
        <v>20</v>
      </c>
      <c r="G30" s="236" t="s">
        <v>325</v>
      </c>
      <c r="H30" s="236" t="s">
        <v>326</v>
      </c>
      <c r="I30" s="238" t="s">
        <v>321</v>
      </c>
      <c r="J30" s="239" t="s">
        <v>306</v>
      </c>
      <c r="K30" s="240" t="s">
        <v>306</v>
      </c>
      <c r="L30" s="241">
        <v>38937.31375</v>
      </c>
      <c r="M30" s="242">
        <v>9998.739885</v>
      </c>
      <c r="N30" s="243">
        <v>389324072</v>
      </c>
      <c r="O30" s="244"/>
      <c r="P30" s="244"/>
      <c r="Q30" s="244"/>
      <c r="R30" s="244"/>
      <c r="S30" s="244"/>
      <c r="T30" s="244"/>
      <c r="U30" s="244"/>
      <c r="V30" s="244"/>
      <c r="W30" s="244"/>
      <c r="X30" s="244"/>
    </row>
    <row r="31" spans="1:24" ht="15">
      <c r="A31" s="234" t="s">
        <v>322</v>
      </c>
      <c r="B31" s="234" t="s">
        <v>322</v>
      </c>
      <c r="C31" s="235" t="s">
        <v>322</v>
      </c>
      <c r="D31" s="236" t="s">
        <v>116</v>
      </c>
      <c r="E31" s="237" t="s">
        <v>316</v>
      </c>
      <c r="F31" s="238" t="s">
        <v>20</v>
      </c>
      <c r="G31" s="236" t="s">
        <v>325</v>
      </c>
      <c r="H31" s="236" t="s">
        <v>326</v>
      </c>
      <c r="I31" s="238" t="s">
        <v>321</v>
      </c>
      <c r="J31" s="239" t="s">
        <v>306</v>
      </c>
      <c r="K31" s="240" t="s">
        <v>306</v>
      </c>
      <c r="L31" s="241">
        <v>21140.265765</v>
      </c>
      <c r="M31" s="242">
        <v>9998.731669</v>
      </c>
      <c r="N31" s="243">
        <v>211375844.8</v>
      </c>
      <c r="O31" s="244"/>
      <c r="P31" s="244"/>
      <c r="Q31" s="244"/>
      <c r="R31" s="244"/>
      <c r="S31" s="244"/>
      <c r="T31" s="244"/>
      <c r="U31" s="244"/>
      <c r="V31" s="244"/>
      <c r="W31" s="244"/>
      <c r="X31" s="244"/>
    </row>
    <row r="32" spans="1:24" ht="15">
      <c r="A32" s="234" t="s">
        <v>322</v>
      </c>
      <c r="B32" s="234" t="s">
        <v>322</v>
      </c>
      <c r="C32" s="235" t="s">
        <v>322</v>
      </c>
      <c r="D32" s="236" t="s">
        <v>117</v>
      </c>
      <c r="E32" s="237" t="s">
        <v>316</v>
      </c>
      <c r="F32" s="238" t="s">
        <v>20</v>
      </c>
      <c r="G32" s="236" t="s">
        <v>323</v>
      </c>
      <c r="H32" s="236" t="s">
        <v>324</v>
      </c>
      <c r="I32" s="238" t="s">
        <v>305</v>
      </c>
      <c r="J32" s="239" t="s">
        <v>306</v>
      </c>
      <c r="K32" s="240" t="s">
        <v>306</v>
      </c>
      <c r="L32" s="241">
        <v>21125.165067</v>
      </c>
      <c r="M32" s="242">
        <v>10000</v>
      </c>
      <c r="N32" s="243">
        <v>211251650.67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</row>
    <row r="33" spans="1:24" ht="15">
      <c r="A33" s="234" t="s">
        <v>322</v>
      </c>
      <c r="B33" s="234" t="s">
        <v>322</v>
      </c>
      <c r="C33" s="235" t="s">
        <v>322</v>
      </c>
      <c r="D33" s="236" t="s">
        <v>117</v>
      </c>
      <c r="E33" s="237" t="s">
        <v>316</v>
      </c>
      <c r="F33" s="238" t="s">
        <v>20</v>
      </c>
      <c r="G33" s="236" t="s">
        <v>319</v>
      </c>
      <c r="H33" s="236" t="s">
        <v>320</v>
      </c>
      <c r="I33" s="238" t="s">
        <v>305</v>
      </c>
      <c r="J33" s="239" t="s">
        <v>306</v>
      </c>
      <c r="K33" s="240" t="s">
        <v>306</v>
      </c>
      <c r="L33" s="241">
        <v>195.644872</v>
      </c>
      <c r="M33" s="242">
        <v>10000</v>
      </c>
      <c r="N33" s="243">
        <v>1956448.72</v>
      </c>
      <c r="O33" s="244"/>
      <c r="P33" s="244"/>
      <c r="Q33" s="244"/>
      <c r="R33" s="244"/>
      <c r="S33" s="244"/>
      <c r="T33" s="244"/>
      <c r="U33" s="244"/>
      <c r="V33" s="244"/>
      <c r="W33" s="244"/>
      <c r="X33" s="244"/>
    </row>
    <row r="34" spans="1:24" ht="15">
      <c r="A34" s="234" t="s">
        <v>322</v>
      </c>
      <c r="B34" s="234" t="s">
        <v>322</v>
      </c>
      <c r="C34" s="235" t="s">
        <v>322</v>
      </c>
      <c r="D34" s="236" t="s">
        <v>117</v>
      </c>
      <c r="E34" s="237" t="s">
        <v>316</v>
      </c>
      <c r="F34" s="238" t="s">
        <v>20</v>
      </c>
      <c r="G34" s="236" t="s">
        <v>325</v>
      </c>
      <c r="H34" s="236" t="s">
        <v>326</v>
      </c>
      <c r="I34" s="238" t="s">
        <v>321</v>
      </c>
      <c r="J34" s="239" t="s">
        <v>306</v>
      </c>
      <c r="K34" s="240" t="s">
        <v>306</v>
      </c>
      <c r="L34" s="241">
        <v>21320.803567</v>
      </c>
      <c r="M34" s="242">
        <v>9998.739885</v>
      </c>
      <c r="N34" s="243">
        <v>213181169</v>
      </c>
      <c r="O34" s="244"/>
      <c r="P34" s="244"/>
      <c r="Q34" s="244"/>
      <c r="R34" s="244"/>
      <c r="S34" s="244"/>
      <c r="T34" s="244"/>
      <c r="U34" s="244"/>
      <c r="V34" s="244"/>
      <c r="W34" s="244"/>
      <c r="X34" s="244"/>
    </row>
    <row r="35" spans="1:24" ht="15">
      <c r="A35" s="234" t="s">
        <v>322</v>
      </c>
      <c r="B35" s="234" t="s">
        <v>322</v>
      </c>
      <c r="C35" s="235" t="s">
        <v>322</v>
      </c>
      <c r="D35" s="236" t="s">
        <v>118</v>
      </c>
      <c r="E35" s="237" t="s">
        <v>316</v>
      </c>
      <c r="F35" s="238" t="s">
        <v>20</v>
      </c>
      <c r="G35" s="236" t="s">
        <v>323</v>
      </c>
      <c r="H35" s="236" t="s">
        <v>324</v>
      </c>
      <c r="I35" s="238" t="s">
        <v>305</v>
      </c>
      <c r="J35" s="239" t="s">
        <v>306</v>
      </c>
      <c r="K35" s="240" t="s">
        <v>306</v>
      </c>
      <c r="L35" s="241">
        <v>39177.979431</v>
      </c>
      <c r="M35" s="242">
        <v>10000</v>
      </c>
      <c r="N35" s="243">
        <v>391779794.31</v>
      </c>
      <c r="O35" s="244"/>
      <c r="P35" s="244"/>
      <c r="Q35" s="244"/>
      <c r="R35" s="244"/>
      <c r="S35" s="244"/>
      <c r="T35" s="244"/>
      <c r="U35" s="244"/>
      <c r="V35" s="244"/>
      <c r="W35" s="244"/>
      <c r="X35" s="244"/>
    </row>
    <row r="36" spans="1:24" ht="15">
      <c r="A36" s="234" t="s">
        <v>322</v>
      </c>
      <c r="B36" s="234" t="s">
        <v>322</v>
      </c>
      <c r="C36" s="235" t="s">
        <v>322</v>
      </c>
      <c r="D36" s="236" t="s">
        <v>118</v>
      </c>
      <c r="E36" s="237" t="s">
        <v>316</v>
      </c>
      <c r="F36" s="238" t="s">
        <v>20</v>
      </c>
      <c r="G36" s="236" t="s">
        <v>319</v>
      </c>
      <c r="H36" s="236" t="s">
        <v>320</v>
      </c>
      <c r="I36" s="238" t="s">
        <v>305</v>
      </c>
      <c r="J36" s="239" t="s">
        <v>306</v>
      </c>
      <c r="K36" s="240" t="s">
        <v>306</v>
      </c>
      <c r="L36" s="241">
        <v>1164.787838</v>
      </c>
      <c r="M36" s="242">
        <v>10000</v>
      </c>
      <c r="N36" s="243">
        <v>11647878.38</v>
      </c>
      <c r="O36" s="244"/>
      <c r="P36" s="244"/>
      <c r="Q36" s="244"/>
      <c r="R36" s="244"/>
      <c r="S36" s="244"/>
      <c r="T36" s="244"/>
      <c r="U36" s="244"/>
      <c r="V36" s="244"/>
      <c r="W36" s="244"/>
      <c r="X36" s="244"/>
    </row>
    <row r="37" spans="1:24" ht="15">
      <c r="A37" s="234" t="s">
        <v>322</v>
      </c>
      <c r="B37" s="234" t="s">
        <v>322</v>
      </c>
      <c r="C37" s="235" t="s">
        <v>322</v>
      </c>
      <c r="D37" s="236" t="s">
        <v>118</v>
      </c>
      <c r="E37" s="237" t="s">
        <v>316</v>
      </c>
      <c r="F37" s="238" t="s">
        <v>20</v>
      </c>
      <c r="G37" s="236" t="s">
        <v>325</v>
      </c>
      <c r="H37" s="236" t="s">
        <v>326</v>
      </c>
      <c r="I37" s="238" t="s">
        <v>321</v>
      </c>
      <c r="J37" s="239" t="s">
        <v>306</v>
      </c>
      <c r="K37" s="240" t="s">
        <v>306</v>
      </c>
      <c r="L37" s="241">
        <v>40342.755252</v>
      </c>
      <c r="M37" s="242">
        <v>9998.739885</v>
      </c>
      <c r="N37" s="243">
        <v>403376716</v>
      </c>
      <c r="O37" s="244"/>
      <c r="P37" s="244"/>
      <c r="Q37" s="244"/>
      <c r="R37" s="244"/>
      <c r="S37" s="244"/>
      <c r="T37" s="244"/>
      <c r="U37" s="244"/>
      <c r="V37" s="244"/>
      <c r="W37" s="244"/>
      <c r="X37" s="244"/>
    </row>
    <row r="38" spans="1:24" ht="15">
      <c r="A38" s="234" t="s">
        <v>322</v>
      </c>
      <c r="B38" s="234" t="s">
        <v>322</v>
      </c>
      <c r="C38" s="235" t="s">
        <v>322</v>
      </c>
      <c r="D38" s="236" t="s">
        <v>119</v>
      </c>
      <c r="E38" s="237" t="s">
        <v>316</v>
      </c>
      <c r="F38" s="238" t="s">
        <v>20</v>
      </c>
      <c r="G38" s="236" t="s">
        <v>323</v>
      </c>
      <c r="H38" s="236" t="s">
        <v>324</v>
      </c>
      <c r="I38" s="238" t="s">
        <v>305</v>
      </c>
      <c r="J38" s="239" t="s">
        <v>306</v>
      </c>
      <c r="K38" s="240" t="s">
        <v>306</v>
      </c>
      <c r="L38" s="241">
        <v>11357.343131</v>
      </c>
      <c r="M38" s="242">
        <v>10000</v>
      </c>
      <c r="N38" s="243">
        <v>113573431.31</v>
      </c>
      <c r="O38" s="244"/>
      <c r="P38" s="244"/>
      <c r="Q38" s="244"/>
      <c r="R38" s="244"/>
      <c r="S38" s="244"/>
      <c r="T38" s="244"/>
      <c r="U38" s="244"/>
      <c r="V38" s="244"/>
      <c r="W38" s="244"/>
      <c r="X38" s="244"/>
    </row>
    <row r="39" spans="1:24" ht="15">
      <c r="A39" s="234" t="s">
        <v>322</v>
      </c>
      <c r="B39" s="234" t="s">
        <v>322</v>
      </c>
      <c r="C39" s="235" t="s">
        <v>322</v>
      </c>
      <c r="D39" s="236" t="s">
        <v>119</v>
      </c>
      <c r="E39" s="237" t="s">
        <v>316</v>
      </c>
      <c r="F39" s="238" t="s">
        <v>20</v>
      </c>
      <c r="G39" s="236" t="s">
        <v>319</v>
      </c>
      <c r="H39" s="236" t="s">
        <v>320</v>
      </c>
      <c r="I39" s="238" t="s">
        <v>305</v>
      </c>
      <c r="J39" s="239" t="s">
        <v>306</v>
      </c>
      <c r="K39" s="240" t="s">
        <v>306</v>
      </c>
      <c r="L39" s="241">
        <v>1031.20171</v>
      </c>
      <c r="M39" s="242">
        <v>10000</v>
      </c>
      <c r="N39" s="243">
        <v>10312017.1</v>
      </c>
      <c r="O39" s="244"/>
      <c r="P39" s="244"/>
      <c r="Q39" s="244"/>
      <c r="R39" s="244"/>
      <c r="S39" s="244"/>
      <c r="T39" s="244"/>
      <c r="U39" s="244"/>
      <c r="V39" s="244"/>
      <c r="W39" s="244"/>
      <c r="X39" s="244"/>
    </row>
    <row r="40" spans="1:24" ht="15">
      <c r="A40" s="234" t="s">
        <v>322</v>
      </c>
      <c r="B40" s="234" t="s">
        <v>322</v>
      </c>
      <c r="C40" s="235" t="s">
        <v>322</v>
      </c>
      <c r="D40" s="236" t="s">
        <v>119</v>
      </c>
      <c r="E40" s="237" t="s">
        <v>316</v>
      </c>
      <c r="F40" s="238" t="s">
        <v>20</v>
      </c>
      <c r="G40" s="236" t="s">
        <v>325</v>
      </c>
      <c r="H40" s="236" t="s">
        <v>326</v>
      </c>
      <c r="I40" s="238" t="s">
        <v>321</v>
      </c>
      <c r="J40" s="239" t="s">
        <v>306</v>
      </c>
      <c r="K40" s="240" t="s">
        <v>306</v>
      </c>
      <c r="L40" s="241">
        <v>12388.541199</v>
      </c>
      <c r="M40" s="242">
        <v>9998.739885</v>
      </c>
      <c r="N40" s="243">
        <v>123869801</v>
      </c>
      <c r="O40" s="244"/>
      <c r="P40" s="244"/>
      <c r="Q40" s="244"/>
      <c r="R40" s="244"/>
      <c r="S40" s="244"/>
      <c r="T40" s="244"/>
      <c r="U40" s="244"/>
      <c r="V40" s="244"/>
      <c r="W40" s="244"/>
      <c r="X40" s="244"/>
    </row>
    <row r="41" spans="1:24" ht="15">
      <c r="A41" s="234" t="s">
        <v>322</v>
      </c>
      <c r="B41" s="234" t="s">
        <v>322</v>
      </c>
      <c r="C41" s="235" t="s">
        <v>322</v>
      </c>
      <c r="D41" s="236" t="s">
        <v>120</v>
      </c>
      <c r="E41" s="237" t="s">
        <v>316</v>
      </c>
      <c r="F41" s="238" t="s">
        <v>20</v>
      </c>
      <c r="G41" s="236" t="s">
        <v>323</v>
      </c>
      <c r="H41" s="236" t="s">
        <v>324</v>
      </c>
      <c r="I41" s="238" t="s">
        <v>305</v>
      </c>
      <c r="J41" s="239" t="s">
        <v>306</v>
      </c>
      <c r="K41" s="240" t="s">
        <v>306</v>
      </c>
      <c r="L41" s="241">
        <v>39472.892702</v>
      </c>
      <c r="M41" s="242">
        <v>10000</v>
      </c>
      <c r="N41" s="243">
        <v>394728927.02</v>
      </c>
      <c r="O41" s="244"/>
      <c r="P41" s="244"/>
      <c r="Q41" s="244"/>
      <c r="R41" s="244"/>
      <c r="S41" s="244"/>
      <c r="T41" s="244"/>
      <c r="U41" s="244"/>
      <c r="V41" s="244"/>
      <c r="W41" s="244"/>
      <c r="X41" s="244"/>
    </row>
    <row r="42" spans="1:24" ht="15">
      <c r="A42" s="234" t="s">
        <v>322</v>
      </c>
      <c r="B42" s="234" t="s">
        <v>322</v>
      </c>
      <c r="C42" s="235" t="s">
        <v>322</v>
      </c>
      <c r="D42" s="236" t="s">
        <v>120</v>
      </c>
      <c r="E42" s="237" t="s">
        <v>316</v>
      </c>
      <c r="F42" s="238" t="s">
        <v>20</v>
      </c>
      <c r="G42" s="236" t="s">
        <v>319</v>
      </c>
      <c r="H42" s="236" t="s">
        <v>320</v>
      </c>
      <c r="I42" s="238" t="s">
        <v>305</v>
      </c>
      <c r="J42" s="239" t="s">
        <v>306</v>
      </c>
      <c r="K42" s="240" t="s">
        <v>306</v>
      </c>
      <c r="L42" s="241">
        <v>456.682424</v>
      </c>
      <c r="M42" s="242">
        <v>10000</v>
      </c>
      <c r="N42" s="243">
        <v>4566824.24</v>
      </c>
      <c r="O42" s="244"/>
      <c r="P42" s="244"/>
      <c r="Q42" s="244"/>
      <c r="R42" s="244"/>
      <c r="S42" s="244"/>
      <c r="T42" s="244"/>
      <c r="U42" s="244"/>
      <c r="V42" s="244"/>
      <c r="W42" s="244"/>
      <c r="X42" s="244"/>
    </row>
    <row r="43" spans="1:24" ht="15">
      <c r="A43" s="234" t="s">
        <v>322</v>
      </c>
      <c r="B43" s="234" t="s">
        <v>322</v>
      </c>
      <c r="C43" s="235" t="s">
        <v>322</v>
      </c>
      <c r="D43" s="236" t="s">
        <v>120</v>
      </c>
      <c r="E43" s="237" t="s">
        <v>316</v>
      </c>
      <c r="F43" s="238" t="s">
        <v>20</v>
      </c>
      <c r="G43" s="236" t="s">
        <v>325</v>
      </c>
      <c r="H43" s="236" t="s">
        <v>326</v>
      </c>
      <c r="I43" s="238" t="s">
        <v>321</v>
      </c>
      <c r="J43" s="239" t="s">
        <v>306</v>
      </c>
      <c r="K43" s="240" t="s">
        <v>306</v>
      </c>
      <c r="L43" s="241">
        <v>39929.563285</v>
      </c>
      <c r="M43" s="242">
        <v>9998.739885</v>
      </c>
      <c r="N43" s="243">
        <v>399245317</v>
      </c>
      <c r="O43" s="244"/>
      <c r="P43" s="244"/>
      <c r="Q43" s="244"/>
      <c r="R43" s="244"/>
      <c r="S43" s="244"/>
      <c r="T43" s="244"/>
      <c r="U43" s="244"/>
      <c r="V43" s="244"/>
      <c r="W43" s="244"/>
      <c r="X43" s="244"/>
    </row>
    <row r="44" spans="1:24" ht="15">
      <c r="A44" s="234" t="s">
        <v>322</v>
      </c>
      <c r="B44" s="234" t="s">
        <v>322</v>
      </c>
      <c r="C44" s="235" t="s">
        <v>322</v>
      </c>
      <c r="D44" s="236" t="s">
        <v>121</v>
      </c>
      <c r="E44" s="237" t="s">
        <v>316</v>
      </c>
      <c r="F44" s="238" t="s">
        <v>20</v>
      </c>
      <c r="G44" s="236" t="s">
        <v>323</v>
      </c>
      <c r="H44" s="236" t="s">
        <v>324</v>
      </c>
      <c r="I44" s="238" t="s">
        <v>305</v>
      </c>
      <c r="J44" s="239" t="s">
        <v>306</v>
      </c>
      <c r="K44" s="240" t="s">
        <v>306</v>
      </c>
      <c r="L44" s="241">
        <v>22090.626061</v>
      </c>
      <c r="M44" s="242">
        <v>10000</v>
      </c>
      <c r="N44" s="243">
        <v>220906260.61</v>
      </c>
      <c r="O44" s="244"/>
      <c r="P44" s="244"/>
      <c r="Q44" s="244"/>
      <c r="R44" s="244"/>
      <c r="S44" s="244"/>
      <c r="T44" s="244"/>
      <c r="U44" s="244"/>
      <c r="V44" s="244"/>
      <c r="W44" s="244"/>
      <c r="X44" s="244"/>
    </row>
    <row r="45" spans="1:24" ht="15">
      <c r="A45" s="234" t="s">
        <v>322</v>
      </c>
      <c r="B45" s="234" t="s">
        <v>322</v>
      </c>
      <c r="C45" s="235" t="s">
        <v>322</v>
      </c>
      <c r="D45" s="236" t="s">
        <v>121</v>
      </c>
      <c r="E45" s="237" t="s">
        <v>316</v>
      </c>
      <c r="F45" s="238" t="s">
        <v>20</v>
      </c>
      <c r="G45" s="236" t="s">
        <v>319</v>
      </c>
      <c r="H45" s="236" t="s">
        <v>320</v>
      </c>
      <c r="I45" s="238" t="s">
        <v>305</v>
      </c>
      <c r="J45" s="239" t="s">
        <v>306</v>
      </c>
      <c r="K45" s="240" t="s">
        <v>306</v>
      </c>
      <c r="L45" s="241">
        <v>990.403762</v>
      </c>
      <c r="M45" s="242">
        <v>10000</v>
      </c>
      <c r="N45" s="243">
        <v>9904037.62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4"/>
    </row>
    <row r="46" spans="1:24" ht="15">
      <c r="A46" s="234" t="s">
        <v>322</v>
      </c>
      <c r="B46" s="234" t="s">
        <v>322</v>
      </c>
      <c r="C46" s="235" t="s">
        <v>322</v>
      </c>
      <c r="D46" s="236" t="s">
        <v>121</v>
      </c>
      <c r="E46" s="237" t="s">
        <v>316</v>
      </c>
      <c r="F46" s="238" t="s">
        <v>20</v>
      </c>
      <c r="G46" s="236" t="s">
        <v>325</v>
      </c>
      <c r="H46" s="236" t="s">
        <v>326</v>
      </c>
      <c r="I46" s="238" t="s">
        <v>321</v>
      </c>
      <c r="J46" s="239" t="s">
        <v>306</v>
      </c>
      <c r="K46" s="240" t="s">
        <v>306</v>
      </c>
      <c r="L46" s="241">
        <v>23081.022948</v>
      </c>
      <c r="M46" s="242">
        <v>9998.739883</v>
      </c>
      <c r="N46" s="243">
        <v>230781144.7</v>
      </c>
      <c r="O46" s="244"/>
      <c r="P46" s="244"/>
      <c r="Q46" s="244"/>
      <c r="R46" s="244"/>
      <c r="S46" s="244"/>
      <c r="T46" s="244"/>
      <c r="U46" s="244"/>
      <c r="V46" s="244"/>
      <c r="W46" s="244"/>
      <c r="X46" s="244"/>
    </row>
    <row r="47" spans="1:24" ht="15">
      <c r="A47" s="234" t="s">
        <v>327</v>
      </c>
      <c r="B47" s="234" t="s">
        <v>327</v>
      </c>
      <c r="C47" s="235" t="s">
        <v>327</v>
      </c>
      <c r="D47" s="236" t="s">
        <v>115</v>
      </c>
      <c r="E47" s="237" t="s">
        <v>316</v>
      </c>
      <c r="F47" s="238" t="s">
        <v>20</v>
      </c>
      <c r="G47" s="236" t="s">
        <v>325</v>
      </c>
      <c r="H47" s="236" t="s">
        <v>326</v>
      </c>
      <c r="I47" s="238" t="s">
        <v>305</v>
      </c>
      <c r="J47" s="239" t="s">
        <v>306</v>
      </c>
      <c r="K47" s="240" t="s">
        <v>306</v>
      </c>
      <c r="L47" s="241">
        <v>78859.734235</v>
      </c>
      <c r="M47" s="242">
        <v>10000</v>
      </c>
      <c r="N47" s="243">
        <v>788597342.35</v>
      </c>
      <c r="O47" s="244"/>
      <c r="P47" s="244"/>
      <c r="Q47" s="244"/>
      <c r="R47" s="244"/>
      <c r="S47" s="244"/>
      <c r="T47" s="244"/>
      <c r="U47" s="244"/>
      <c r="V47" s="244"/>
      <c r="W47" s="244"/>
      <c r="X47" s="244"/>
    </row>
    <row r="48" spans="1:24" ht="15">
      <c r="A48" s="234" t="s">
        <v>327</v>
      </c>
      <c r="B48" s="234" t="s">
        <v>327</v>
      </c>
      <c r="C48" s="235" t="s">
        <v>327</v>
      </c>
      <c r="D48" s="236" t="s">
        <v>115</v>
      </c>
      <c r="E48" s="237" t="s">
        <v>316</v>
      </c>
      <c r="F48" s="238" t="s">
        <v>20</v>
      </c>
      <c r="G48" s="236" t="s">
        <v>328</v>
      </c>
      <c r="H48" s="236" t="s">
        <v>329</v>
      </c>
      <c r="I48" s="238" t="s">
        <v>321</v>
      </c>
      <c r="J48" s="239" t="s">
        <v>306</v>
      </c>
      <c r="K48" s="240" t="s">
        <v>306</v>
      </c>
      <c r="L48" s="241">
        <v>78909.781257</v>
      </c>
      <c r="M48" s="242">
        <v>9990.611562</v>
      </c>
      <c r="N48" s="243">
        <v>788356973</v>
      </c>
      <c r="O48" s="244"/>
      <c r="P48" s="244"/>
      <c r="Q48" s="244"/>
      <c r="R48" s="244"/>
      <c r="S48" s="244"/>
      <c r="T48" s="244"/>
      <c r="U48" s="244"/>
      <c r="V48" s="244"/>
      <c r="W48" s="244"/>
      <c r="X48" s="244"/>
    </row>
    <row r="49" spans="1:24" ht="15">
      <c r="A49" s="234" t="s">
        <v>327</v>
      </c>
      <c r="B49" s="234" t="s">
        <v>327</v>
      </c>
      <c r="C49" s="235" t="s">
        <v>327</v>
      </c>
      <c r="D49" s="236" t="s">
        <v>116</v>
      </c>
      <c r="E49" s="237" t="s">
        <v>301</v>
      </c>
      <c r="F49" s="238" t="s">
        <v>302</v>
      </c>
      <c r="G49" s="236" t="s">
        <v>330</v>
      </c>
      <c r="H49" s="236" t="s">
        <v>331</v>
      </c>
      <c r="I49" s="238" t="s">
        <v>305</v>
      </c>
      <c r="J49" s="239" t="s">
        <v>306</v>
      </c>
      <c r="K49" s="240" t="s">
        <v>306</v>
      </c>
      <c r="L49" s="241">
        <v>1</v>
      </c>
      <c r="M49" s="242">
        <v>1000</v>
      </c>
      <c r="N49" s="243">
        <v>1000</v>
      </c>
      <c r="O49" s="244"/>
      <c r="P49" s="244"/>
      <c r="Q49" s="244"/>
      <c r="R49" s="244"/>
      <c r="S49" s="244"/>
      <c r="T49" s="244"/>
      <c r="U49" s="244"/>
      <c r="V49" s="244"/>
      <c r="W49" s="244"/>
      <c r="X49" s="244"/>
    </row>
    <row r="50" spans="1:24" ht="15">
      <c r="A50" s="234" t="s">
        <v>327</v>
      </c>
      <c r="B50" s="234" t="s">
        <v>327</v>
      </c>
      <c r="C50" s="235" t="s">
        <v>327</v>
      </c>
      <c r="D50" s="236" t="s">
        <v>116</v>
      </c>
      <c r="E50" s="237" t="s">
        <v>316</v>
      </c>
      <c r="F50" s="238" t="s">
        <v>20</v>
      </c>
      <c r="G50" s="236" t="s">
        <v>325</v>
      </c>
      <c r="H50" s="236" t="s">
        <v>326</v>
      </c>
      <c r="I50" s="238" t="s">
        <v>305</v>
      </c>
      <c r="J50" s="239" t="s">
        <v>306</v>
      </c>
      <c r="K50" s="240" t="s">
        <v>306</v>
      </c>
      <c r="L50" s="241">
        <v>60077.579515</v>
      </c>
      <c r="M50" s="242">
        <v>10000</v>
      </c>
      <c r="N50" s="243">
        <v>600775795.15</v>
      </c>
      <c r="O50" s="244"/>
      <c r="P50" s="244"/>
      <c r="Q50" s="244"/>
      <c r="R50" s="244"/>
      <c r="S50" s="244"/>
      <c r="T50" s="244"/>
      <c r="U50" s="244"/>
      <c r="V50" s="244"/>
      <c r="W50" s="244"/>
      <c r="X50" s="244"/>
    </row>
    <row r="51" spans="1:24" ht="15">
      <c r="A51" s="234" t="s">
        <v>327</v>
      </c>
      <c r="B51" s="234" t="s">
        <v>327</v>
      </c>
      <c r="C51" s="235" t="s">
        <v>327</v>
      </c>
      <c r="D51" s="236" t="s">
        <v>116</v>
      </c>
      <c r="E51" s="237" t="s">
        <v>316</v>
      </c>
      <c r="F51" s="238" t="s">
        <v>20</v>
      </c>
      <c r="G51" s="236" t="s">
        <v>328</v>
      </c>
      <c r="H51" s="236" t="s">
        <v>329</v>
      </c>
      <c r="I51" s="238" t="s">
        <v>321</v>
      </c>
      <c r="J51" s="239" t="s">
        <v>306</v>
      </c>
      <c r="K51" s="240" t="s">
        <v>306</v>
      </c>
      <c r="L51" s="241">
        <v>60097.59836</v>
      </c>
      <c r="M51" s="242">
        <v>9990.611562</v>
      </c>
      <c r="N51" s="243">
        <v>600411761</v>
      </c>
      <c r="O51" s="244"/>
      <c r="P51" s="244"/>
      <c r="Q51" s="244"/>
      <c r="R51" s="244"/>
      <c r="S51" s="244"/>
      <c r="T51" s="244"/>
      <c r="U51" s="244"/>
      <c r="V51" s="244"/>
      <c r="W51" s="244"/>
      <c r="X51" s="244"/>
    </row>
    <row r="52" spans="1:24" ht="15">
      <c r="A52" s="234" t="s">
        <v>327</v>
      </c>
      <c r="B52" s="234" t="s">
        <v>327</v>
      </c>
      <c r="C52" s="235" t="s">
        <v>327</v>
      </c>
      <c r="D52" s="236" t="s">
        <v>117</v>
      </c>
      <c r="E52" s="237" t="s">
        <v>301</v>
      </c>
      <c r="F52" s="238" t="s">
        <v>302</v>
      </c>
      <c r="G52" s="236" t="s">
        <v>332</v>
      </c>
      <c r="H52" s="236" t="s">
        <v>333</v>
      </c>
      <c r="I52" s="238" t="s">
        <v>305</v>
      </c>
      <c r="J52" s="239" t="s">
        <v>306</v>
      </c>
      <c r="K52" s="240" t="s">
        <v>306</v>
      </c>
      <c r="L52" s="241">
        <v>18</v>
      </c>
      <c r="M52" s="242">
        <v>700000</v>
      </c>
      <c r="N52" s="243">
        <v>12600000</v>
      </c>
      <c r="O52" s="244"/>
      <c r="P52" s="244"/>
      <c r="Q52" s="244"/>
      <c r="R52" s="244"/>
      <c r="S52" s="244"/>
      <c r="T52" s="244"/>
      <c r="U52" s="244"/>
      <c r="V52" s="244"/>
      <c r="W52" s="244"/>
      <c r="X52" s="244"/>
    </row>
    <row r="53" spans="1:24" ht="15">
      <c r="A53" s="234" t="s">
        <v>327</v>
      </c>
      <c r="B53" s="234" t="s">
        <v>327</v>
      </c>
      <c r="C53" s="235" t="s">
        <v>327</v>
      </c>
      <c r="D53" s="236" t="s">
        <v>117</v>
      </c>
      <c r="E53" s="237" t="s">
        <v>301</v>
      </c>
      <c r="F53" s="238" t="s">
        <v>302</v>
      </c>
      <c r="G53" s="236" t="s">
        <v>332</v>
      </c>
      <c r="H53" s="236" t="s">
        <v>333</v>
      </c>
      <c r="I53" s="238" t="s">
        <v>321</v>
      </c>
      <c r="J53" s="239" t="s">
        <v>306</v>
      </c>
      <c r="K53" s="240" t="s">
        <v>306</v>
      </c>
      <c r="L53" s="241">
        <v>0</v>
      </c>
      <c r="M53" s="242">
        <v>0</v>
      </c>
      <c r="N53" s="243">
        <v>12600000</v>
      </c>
      <c r="O53" s="244"/>
      <c r="P53" s="244"/>
      <c r="Q53" s="244"/>
      <c r="R53" s="244"/>
      <c r="S53" s="244"/>
      <c r="T53" s="244"/>
      <c r="U53" s="244"/>
      <c r="V53" s="244"/>
      <c r="W53" s="244"/>
      <c r="X53" s="244"/>
    </row>
    <row r="54" spans="1:24" ht="15">
      <c r="A54" s="234" t="s">
        <v>327</v>
      </c>
      <c r="B54" s="234" t="s">
        <v>327</v>
      </c>
      <c r="C54" s="235" t="s">
        <v>327</v>
      </c>
      <c r="D54" s="236" t="s">
        <v>117</v>
      </c>
      <c r="E54" s="237" t="s">
        <v>301</v>
      </c>
      <c r="F54" s="238" t="s">
        <v>302</v>
      </c>
      <c r="G54" s="236" t="s">
        <v>334</v>
      </c>
      <c r="H54" s="236" t="s">
        <v>335</v>
      </c>
      <c r="I54" s="238" t="s">
        <v>305</v>
      </c>
      <c r="J54" s="239" t="s">
        <v>306</v>
      </c>
      <c r="K54" s="240" t="s">
        <v>306</v>
      </c>
      <c r="L54" s="241">
        <v>7.5</v>
      </c>
      <c r="M54" s="242">
        <v>700000</v>
      </c>
      <c r="N54" s="243">
        <v>5250000</v>
      </c>
      <c r="O54" s="244"/>
      <c r="P54" s="244"/>
      <c r="Q54" s="244"/>
      <c r="R54" s="244"/>
      <c r="S54" s="244"/>
      <c r="T54" s="244"/>
      <c r="U54" s="244"/>
      <c r="V54" s="244"/>
      <c r="W54" s="244"/>
      <c r="X54" s="244"/>
    </row>
    <row r="55" spans="1:24" ht="15">
      <c r="A55" s="234" t="s">
        <v>327</v>
      </c>
      <c r="B55" s="234" t="s">
        <v>327</v>
      </c>
      <c r="C55" s="235" t="s">
        <v>327</v>
      </c>
      <c r="D55" s="236" t="s">
        <v>117</v>
      </c>
      <c r="E55" s="237" t="s">
        <v>301</v>
      </c>
      <c r="F55" s="238" t="s">
        <v>302</v>
      </c>
      <c r="G55" s="236" t="s">
        <v>334</v>
      </c>
      <c r="H55" s="236" t="s">
        <v>335</v>
      </c>
      <c r="I55" s="238" t="s">
        <v>321</v>
      </c>
      <c r="J55" s="239" t="s">
        <v>306</v>
      </c>
      <c r="K55" s="240" t="s">
        <v>306</v>
      </c>
      <c r="L55" s="241">
        <v>0</v>
      </c>
      <c r="M55" s="242">
        <v>0</v>
      </c>
      <c r="N55" s="243">
        <v>5250000</v>
      </c>
      <c r="O55" s="244"/>
      <c r="P55" s="244"/>
      <c r="Q55" s="244"/>
      <c r="R55" s="244"/>
      <c r="S55" s="244"/>
      <c r="T55" s="244"/>
      <c r="U55" s="244"/>
      <c r="V55" s="244"/>
      <c r="W55" s="244"/>
      <c r="X55" s="244"/>
    </row>
    <row r="56" spans="1:24" ht="15">
      <c r="A56" s="234" t="s">
        <v>327</v>
      </c>
      <c r="B56" s="234" t="s">
        <v>327</v>
      </c>
      <c r="C56" s="235" t="s">
        <v>327</v>
      </c>
      <c r="D56" s="236" t="s">
        <v>117</v>
      </c>
      <c r="E56" s="237" t="s">
        <v>316</v>
      </c>
      <c r="F56" s="238" t="s">
        <v>20</v>
      </c>
      <c r="G56" s="236" t="s">
        <v>325</v>
      </c>
      <c r="H56" s="236" t="s">
        <v>326</v>
      </c>
      <c r="I56" s="238" t="s">
        <v>305</v>
      </c>
      <c r="J56" s="239" t="s">
        <v>306</v>
      </c>
      <c r="K56" s="240" t="s">
        <v>306</v>
      </c>
      <c r="L56" s="241">
        <v>21320.803567</v>
      </c>
      <c r="M56" s="242">
        <v>10000</v>
      </c>
      <c r="N56" s="243">
        <v>213208035.67</v>
      </c>
      <c r="O56" s="244"/>
      <c r="P56" s="244"/>
      <c r="Q56" s="244"/>
      <c r="R56" s="244"/>
      <c r="S56" s="244"/>
      <c r="T56" s="244"/>
      <c r="U56" s="244"/>
      <c r="V56" s="244"/>
      <c r="W56" s="244"/>
      <c r="X56" s="244"/>
    </row>
    <row r="57" spans="1:24" ht="15">
      <c r="A57" s="234" t="s">
        <v>327</v>
      </c>
      <c r="B57" s="234" t="s">
        <v>327</v>
      </c>
      <c r="C57" s="235" t="s">
        <v>327</v>
      </c>
      <c r="D57" s="236" t="s">
        <v>117</v>
      </c>
      <c r="E57" s="237" t="s">
        <v>316</v>
      </c>
      <c r="F57" s="238" t="s">
        <v>20</v>
      </c>
      <c r="G57" s="236" t="s">
        <v>328</v>
      </c>
      <c r="H57" s="236" t="s">
        <v>329</v>
      </c>
      <c r="I57" s="238" t="s">
        <v>321</v>
      </c>
      <c r="J57" s="239" t="s">
        <v>306</v>
      </c>
      <c r="K57" s="240" t="s">
        <v>306</v>
      </c>
      <c r="L57" s="241">
        <v>21320.803604</v>
      </c>
      <c r="M57" s="242">
        <v>9990.611562</v>
      </c>
      <c r="N57" s="243">
        <v>213007867</v>
      </c>
      <c r="O57" s="244"/>
      <c r="P57" s="244"/>
      <c r="Q57" s="244"/>
      <c r="R57" s="244"/>
      <c r="S57" s="244"/>
      <c r="T57" s="244"/>
      <c r="U57" s="244"/>
      <c r="V57" s="244"/>
      <c r="W57" s="244"/>
      <c r="X57" s="244"/>
    </row>
    <row r="58" spans="1:24" ht="15">
      <c r="A58" s="234" t="s">
        <v>327</v>
      </c>
      <c r="B58" s="234" t="s">
        <v>327</v>
      </c>
      <c r="C58" s="235" t="s">
        <v>327</v>
      </c>
      <c r="D58" s="236" t="s">
        <v>118</v>
      </c>
      <c r="E58" s="237" t="s">
        <v>301</v>
      </c>
      <c r="F58" s="238" t="s">
        <v>302</v>
      </c>
      <c r="G58" s="236" t="s">
        <v>336</v>
      </c>
      <c r="H58" s="236" t="s">
        <v>337</v>
      </c>
      <c r="I58" s="238" t="s">
        <v>305</v>
      </c>
      <c r="J58" s="239" t="s">
        <v>306</v>
      </c>
      <c r="K58" s="240" t="s">
        <v>306</v>
      </c>
      <c r="L58" s="241">
        <v>18</v>
      </c>
      <c r="M58" s="242">
        <v>700000</v>
      </c>
      <c r="N58" s="243">
        <v>12600000</v>
      </c>
      <c r="O58" s="244"/>
      <c r="P58" s="244"/>
      <c r="Q58" s="244"/>
      <c r="R58" s="244"/>
      <c r="S58" s="244"/>
      <c r="T58" s="244"/>
      <c r="U58" s="244"/>
      <c r="V58" s="244"/>
      <c r="W58" s="244"/>
      <c r="X58" s="244"/>
    </row>
    <row r="59" spans="1:24" ht="15">
      <c r="A59" s="234" t="s">
        <v>327</v>
      </c>
      <c r="B59" s="234" t="s">
        <v>327</v>
      </c>
      <c r="C59" s="235" t="s">
        <v>327</v>
      </c>
      <c r="D59" s="236" t="s">
        <v>118</v>
      </c>
      <c r="E59" s="237" t="s">
        <v>301</v>
      </c>
      <c r="F59" s="238" t="s">
        <v>302</v>
      </c>
      <c r="G59" s="236" t="s">
        <v>336</v>
      </c>
      <c r="H59" s="236" t="s">
        <v>337</v>
      </c>
      <c r="I59" s="238" t="s">
        <v>321</v>
      </c>
      <c r="J59" s="239" t="s">
        <v>306</v>
      </c>
      <c r="K59" s="240" t="s">
        <v>306</v>
      </c>
      <c r="L59" s="241">
        <v>0</v>
      </c>
      <c r="M59" s="242">
        <v>0</v>
      </c>
      <c r="N59" s="243">
        <v>12600000</v>
      </c>
      <c r="O59" s="244"/>
      <c r="P59" s="244"/>
      <c r="Q59" s="244"/>
      <c r="R59" s="244"/>
      <c r="S59" s="244"/>
      <c r="T59" s="244"/>
      <c r="U59" s="244"/>
      <c r="V59" s="244"/>
      <c r="W59" s="244"/>
      <c r="X59" s="244"/>
    </row>
    <row r="60" spans="1:24" ht="15">
      <c r="A60" s="234" t="s">
        <v>327</v>
      </c>
      <c r="B60" s="234" t="s">
        <v>327</v>
      </c>
      <c r="C60" s="235" t="s">
        <v>327</v>
      </c>
      <c r="D60" s="236" t="s">
        <v>118</v>
      </c>
      <c r="E60" s="237" t="s">
        <v>301</v>
      </c>
      <c r="F60" s="238" t="s">
        <v>302</v>
      </c>
      <c r="G60" s="236" t="s">
        <v>338</v>
      </c>
      <c r="H60" s="236" t="s">
        <v>339</v>
      </c>
      <c r="I60" s="238" t="s">
        <v>305</v>
      </c>
      <c r="J60" s="239" t="s">
        <v>306</v>
      </c>
      <c r="K60" s="240" t="s">
        <v>306</v>
      </c>
      <c r="L60" s="241">
        <v>1</v>
      </c>
      <c r="M60" s="242">
        <v>1000</v>
      </c>
      <c r="N60" s="243">
        <v>1000</v>
      </c>
      <c r="O60" s="244"/>
      <c r="P60" s="244"/>
      <c r="Q60" s="244"/>
      <c r="R60" s="244"/>
      <c r="S60" s="244"/>
      <c r="T60" s="244"/>
      <c r="U60" s="244"/>
      <c r="V60" s="244"/>
      <c r="W60" s="244"/>
      <c r="X60" s="244"/>
    </row>
    <row r="61" spans="1:24" ht="15">
      <c r="A61" s="234" t="s">
        <v>327</v>
      </c>
      <c r="B61" s="234" t="s">
        <v>327</v>
      </c>
      <c r="C61" s="235" t="s">
        <v>327</v>
      </c>
      <c r="D61" s="236" t="s">
        <v>118</v>
      </c>
      <c r="E61" s="237" t="s">
        <v>316</v>
      </c>
      <c r="F61" s="238" t="s">
        <v>20</v>
      </c>
      <c r="G61" s="236" t="s">
        <v>325</v>
      </c>
      <c r="H61" s="236" t="s">
        <v>326</v>
      </c>
      <c r="I61" s="238" t="s">
        <v>305</v>
      </c>
      <c r="J61" s="239" t="s">
        <v>306</v>
      </c>
      <c r="K61" s="240" t="s">
        <v>306</v>
      </c>
      <c r="L61" s="241">
        <v>40342.755252</v>
      </c>
      <c r="M61" s="242">
        <v>10000</v>
      </c>
      <c r="N61" s="243">
        <v>403427552.52</v>
      </c>
      <c r="O61" s="244"/>
      <c r="P61" s="244"/>
      <c r="Q61" s="244"/>
      <c r="R61" s="244"/>
      <c r="S61" s="244"/>
      <c r="T61" s="244"/>
      <c r="U61" s="244"/>
      <c r="V61" s="244"/>
      <c r="W61" s="244"/>
      <c r="X61" s="244"/>
    </row>
    <row r="62" spans="1:24" ht="15">
      <c r="A62" s="234" t="s">
        <v>327</v>
      </c>
      <c r="B62" s="234" t="s">
        <v>327</v>
      </c>
      <c r="C62" s="235" t="s">
        <v>327</v>
      </c>
      <c r="D62" s="236" t="s">
        <v>118</v>
      </c>
      <c r="E62" s="237" t="s">
        <v>316</v>
      </c>
      <c r="F62" s="238" t="s">
        <v>20</v>
      </c>
      <c r="G62" s="236" t="s">
        <v>328</v>
      </c>
      <c r="H62" s="236" t="s">
        <v>329</v>
      </c>
      <c r="I62" s="238" t="s">
        <v>321</v>
      </c>
      <c r="J62" s="239" t="s">
        <v>306</v>
      </c>
      <c r="K62" s="240" t="s">
        <v>306</v>
      </c>
      <c r="L62" s="241">
        <v>40332.745847</v>
      </c>
      <c r="M62" s="242">
        <v>9990.611562</v>
      </c>
      <c r="N62" s="243">
        <v>402948797</v>
      </c>
      <c r="O62" s="244"/>
      <c r="P62" s="244"/>
      <c r="Q62" s="244"/>
      <c r="R62" s="244"/>
      <c r="S62" s="244"/>
      <c r="T62" s="244"/>
      <c r="U62" s="244"/>
      <c r="V62" s="244"/>
      <c r="W62" s="244"/>
      <c r="X62" s="244"/>
    </row>
    <row r="63" spans="1:24" ht="15">
      <c r="A63" s="234" t="s">
        <v>327</v>
      </c>
      <c r="B63" s="234" t="s">
        <v>327</v>
      </c>
      <c r="C63" s="235" t="s">
        <v>327</v>
      </c>
      <c r="D63" s="236" t="s">
        <v>119</v>
      </c>
      <c r="E63" s="237" t="s">
        <v>301</v>
      </c>
      <c r="F63" s="238" t="s">
        <v>302</v>
      </c>
      <c r="G63" s="236" t="s">
        <v>340</v>
      </c>
      <c r="H63" s="236" t="s">
        <v>341</v>
      </c>
      <c r="I63" s="238" t="s">
        <v>321</v>
      </c>
      <c r="J63" s="239" t="s">
        <v>306</v>
      </c>
      <c r="K63" s="240" t="s">
        <v>306</v>
      </c>
      <c r="L63" s="241">
        <v>2</v>
      </c>
      <c r="M63" s="242">
        <v>1000</v>
      </c>
      <c r="N63" s="243">
        <v>2000</v>
      </c>
      <c r="O63" s="244"/>
      <c r="P63" s="244"/>
      <c r="Q63" s="244"/>
      <c r="R63" s="244"/>
      <c r="S63" s="244"/>
      <c r="T63" s="244"/>
      <c r="U63" s="244"/>
      <c r="V63" s="244"/>
      <c r="W63" s="244"/>
      <c r="X63" s="244"/>
    </row>
    <row r="64" spans="1:24" ht="15">
      <c r="A64" s="234" t="s">
        <v>327</v>
      </c>
      <c r="B64" s="234" t="s">
        <v>327</v>
      </c>
      <c r="C64" s="235" t="s">
        <v>327</v>
      </c>
      <c r="D64" s="236" t="s">
        <v>119</v>
      </c>
      <c r="E64" s="237" t="s">
        <v>316</v>
      </c>
      <c r="F64" s="238" t="s">
        <v>20</v>
      </c>
      <c r="G64" s="236" t="s">
        <v>325</v>
      </c>
      <c r="H64" s="236" t="s">
        <v>326</v>
      </c>
      <c r="I64" s="238" t="s">
        <v>305</v>
      </c>
      <c r="J64" s="239" t="s">
        <v>306</v>
      </c>
      <c r="K64" s="240" t="s">
        <v>306</v>
      </c>
      <c r="L64" s="241">
        <v>12388.541199</v>
      </c>
      <c r="M64" s="242">
        <v>10000</v>
      </c>
      <c r="N64" s="243">
        <v>123885411.99</v>
      </c>
      <c r="O64" s="244"/>
      <c r="P64" s="244"/>
      <c r="Q64" s="244"/>
      <c r="R64" s="244"/>
      <c r="S64" s="244"/>
      <c r="T64" s="244"/>
      <c r="U64" s="244"/>
      <c r="V64" s="244"/>
      <c r="W64" s="244"/>
      <c r="X64" s="244"/>
    </row>
    <row r="65" spans="1:24" ht="15">
      <c r="A65" s="234" t="s">
        <v>327</v>
      </c>
      <c r="B65" s="234" t="s">
        <v>327</v>
      </c>
      <c r="C65" s="235" t="s">
        <v>327</v>
      </c>
      <c r="D65" s="236" t="s">
        <v>119</v>
      </c>
      <c r="E65" s="237" t="s">
        <v>316</v>
      </c>
      <c r="F65" s="238" t="s">
        <v>20</v>
      </c>
      <c r="G65" s="236" t="s">
        <v>328</v>
      </c>
      <c r="H65" s="236" t="s">
        <v>329</v>
      </c>
      <c r="I65" s="238" t="s">
        <v>321</v>
      </c>
      <c r="J65" s="239" t="s">
        <v>306</v>
      </c>
      <c r="K65" s="240" t="s">
        <v>306</v>
      </c>
      <c r="L65" s="241">
        <v>12358.513013</v>
      </c>
      <c r="M65" s="242">
        <v>9990.611562</v>
      </c>
      <c r="N65" s="243">
        <v>123469103</v>
      </c>
      <c r="O65" s="244"/>
      <c r="P65" s="244"/>
      <c r="Q65" s="244"/>
      <c r="R65" s="244"/>
      <c r="S65" s="244"/>
      <c r="T65" s="244"/>
      <c r="U65" s="244"/>
      <c r="V65" s="244"/>
      <c r="W65" s="244"/>
      <c r="X65" s="244"/>
    </row>
    <row r="66" spans="1:24" ht="15">
      <c r="A66" s="234" t="s">
        <v>327</v>
      </c>
      <c r="B66" s="234" t="s">
        <v>327</v>
      </c>
      <c r="C66" s="235" t="s">
        <v>327</v>
      </c>
      <c r="D66" s="236" t="s">
        <v>120</v>
      </c>
      <c r="E66" s="237" t="s">
        <v>301</v>
      </c>
      <c r="F66" s="238" t="s">
        <v>302</v>
      </c>
      <c r="G66" s="236" t="s">
        <v>342</v>
      </c>
      <c r="H66" s="236" t="s">
        <v>343</v>
      </c>
      <c r="I66" s="238" t="s">
        <v>305</v>
      </c>
      <c r="J66" s="239" t="s">
        <v>306</v>
      </c>
      <c r="K66" s="240" t="s">
        <v>306</v>
      </c>
      <c r="L66" s="241">
        <v>1.5</v>
      </c>
      <c r="M66" s="242">
        <v>700000</v>
      </c>
      <c r="N66" s="243">
        <v>1050000</v>
      </c>
      <c r="O66" s="244"/>
      <c r="P66" s="244"/>
      <c r="Q66" s="244"/>
      <c r="R66" s="244"/>
      <c r="S66" s="244"/>
      <c r="T66" s="244"/>
      <c r="U66" s="244"/>
      <c r="V66" s="244"/>
      <c r="W66" s="244"/>
      <c r="X66" s="244"/>
    </row>
    <row r="67" spans="1:24" ht="15">
      <c r="A67" s="234" t="s">
        <v>327</v>
      </c>
      <c r="B67" s="234" t="s">
        <v>327</v>
      </c>
      <c r="C67" s="235" t="s">
        <v>327</v>
      </c>
      <c r="D67" s="236" t="s">
        <v>120</v>
      </c>
      <c r="E67" s="237" t="s">
        <v>301</v>
      </c>
      <c r="F67" s="238" t="s">
        <v>302</v>
      </c>
      <c r="G67" s="236" t="s">
        <v>342</v>
      </c>
      <c r="H67" s="236" t="s">
        <v>343</v>
      </c>
      <c r="I67" s="238" t="s">
        <v>321</v>
      </c>
      <c r="J67" s="239" t="s">
        <v>306</v>
      </c>
      <c r="K67" s="240" t="s">
        <v>306</v>
      </c>
      <c r="L67" s="241">
        <v>0</v>
      </c>
      <c r="M67" s="242">
        <v>0</v>
      </c>
      <c r="N67" s="243">
        <v>1050000</v>
      </c>
      <c r="O67" s="244"/>
      <c r="P67" s="244"/>
      <c r="Q67" s="244"/>
      <c r="R67" s="244"/>
      <c r="S67" s="244"/>
      <c r="T67" s="244"/>
      <c r="U67" s="244"/>
      <c r="V67" s="244"/>
      <c r="W67" s="244"/>
      <c r="X67" s="244"/>
    </row>
    <row r="68" spans="1:24" ht="15">
      <c r="A68" s="234" t="s">
        <v>327</v>
      </c>
      <c r="B68" s="234" t="s">
        <v>327</v>
      </c>
      <c r="C68" s="235" t="s">
        <v>327</v>
      </c>
      <c r="D68" s="236" t="s">
        <v>120</v>
      </c>
      <c r="E68" s="237" t="s">
        <v>316</v>
      </c>
      <c r="F68" s="238" t="s">
        <v>20</v>
      </c>
      <c r="G68" s="236" t="s">
        <v>325</v>
      </c>
      <c r="H68" s="236" t="s">
        <v>326</v>
      </c>
      <c r="I68" s="238" t="s">
        <v>305</v>
      </c>
      <c r="J68" s="239" t="s">
        <v>306</v>
      </c>
      <c r="K68" s="240" t="s">
        <v>306</v>
      </c>
      <c r="L68" s="241">
        <v>39929.563285</v>
      </c>
      <c r="M68" s="242">
        <v>10000</v>
      </c>
      <c r="N68" s="243">
        <v>399295632.85</v>
      </c>
      <c r="O68" s="244"/>
      <c r="P68" s="244"/>
      <c r="Q68" s="244"/>
      <c r="R68" s="244"/>
      <c r="S68" s="244"/>
      <c r="T68" s="244"/>
      <c r="U68" s="244"/>
      <c r="V68" s="244"/>
      <c r="W68" s="244"/>
      <c r="X68" s="244"/>
    </row>
    <row r="69" spans="1:24" ht="15">
      <c r="A69" s="234" t="s">
        <v>327</v>
      </c>
      <c r="B69" s="234" t="s">
        <v>327</v>
      </c>
      <c r="C69" s="235" t="s">
        <v>327</v>
      </c>
      <c r="D69" s="236" t="s">
        <v>120</v>
      </c>
      <c r="E69" s="237" t="s">
        <v>316</v>
      </c>
      <c r="F69" s="238" t="s">
        <v>20</v>
      </c>
      <c r="G69" s="236" t="s">
        <v>328</v>
      </c>
      <c r="H69" s="236" t="s">
        <v>329</v>
      </c>
      <c r="I69" s="238" t="s">
        <v>321</v>
      </c>
      <c r="J69" s="239" t="s">
        <v>306</v>
      </c>
      <c r="K69" s="240" t="s">
        <v>306</v>
      </c>
      <c r="L69" s="241">
        <v>39919.553925</v>
      </c>
      <c r="M69" s="242">
        <v>9990.611562</v>
      </c>
      <c r="N69" s="243">
        <v>398820757</v>
      </c>
      <c r="O69" s="244"/>
      <c r="P69" s="244"/>
      <c r="Q69" s="244"/>
      <c r="R69" s="244"/>
      <c r="S69" s="244"/>
      <c r="T69" s="244"/>
      <c r="U69" s="244"/>
      <c r="V69" s="244"/>
      <c r="W69" s="244"/>
      <c r="X69" s="244"/>
    </row>
    <row r="70" spans="1:24" ht="15">
      <c r="A70" s="234" t="s">
        <v>327</v>
      </c>
      <c r="B70" s="234" t="s">
        <v>327</v>
      </c>
      <c r="C70" s="235" t="s">
        <v>327</v>
      </c>
      <c r="D70" s="236" t="s">
        <v>121</v>
      </c>
      <c r="E70" s="237" t="s">
        <v>316</v>
      </c>
      <c r="F70" s="238" t="s">
        <v>20</v>
      </c>
      <c r="G70" s="236" t="s">
        <v>325</v>
      </c>
      <c r="H70" s="236" t="s">
        <v>326</v>
      </c>
      <c r="I70" s="238" t="s">
        <v>305</v>
      </c>
      <c r="J70" s="239" t="s">
        <v>306</v>
      </c>
      <c r="K70" s="240" t="s">
        <v>306</v>
      </c>
      <c r="L70" s="241">
        <v>23081.022948</v>
      </c>
      <c r="M70" s="242">
        <v>10000</v>
      </c>
      <c r="N70" s="243">
        <v>230810229.48</v>
      </c>
      <c r="O70" s="244"/>
      <c r="P70" s="244"/>
      <c r="Q70" s="244"/>
      <c r="R70" s="244"/>
      <c r="S70" s="244"/>
      <c r="T70" s="244"/>
      <c r="U70" s="244"/>
      <c r="V70" s="244"/>
      <c r="W70" s="244"/>
      <c r="X70" s="244"/>
    </row>
    <row r="71" spans="1:24" ht="15">
      <c r="A71" s="234" t="s">
        <v>327</v>
      </c>
      <c r="B71" s="234" t="s">
        <v>327</v>
      </c>
      <c r="C71" s="235" t="s">
        <v>327</v>
      </c>
      <c r="D71" s="236" t="s">
        <v>121</v>
      </c>
      <c r="E71" s="237" t="s">
        <v>316</v>
      </c>
      <c r="F71" s="238" t="s">
        <v>20</v>
      </c>
      <c r="G71" s="236" t="s">
        <v>328</v>
      </c>
      <c r="H71" s="236" t="s">
        <v>329</v>
      </c>
      <c r="I71" s="238" t="s">
        <v>321</v>
      </c>
      <c r="J71" s="239" t="s">
        <v>306</v>
      </c>
      <c r="K71" s="240" t="s">
        <v>306</v>
      </c>
      <c r="L71" s="241">
        <v>23061.003999</v>
      </c>
      <c r="M71" s="242">
        <v>9990.611563</v>
      </c>
      <c r="N71" s="243">
        <v>230393533.2</v>
      </c>
      <c r="O71" s="244"/>
      <c r="P71" s="244"/>
      <c r="Q71" s="244"/>
      <c r="R71" s="244"/>
      <c r="S71" s="244"/>
      <c r="T71" s="244"/>
      <c r="U71" s="244"/>
      <c r="V71" s="244"/>
      <c r="W71" s="244"/>
      <c r="X71" s="244"/>
    </row>
    <row r="72" spans="1:24" ht="15">
      <c r="A72" s="234" t="s">
        <v>344</v>
      </c>
      <c r="B72" s="234" t="s">
        <v>344</v>
      </c>
      <c r="C72" s="235" t="s">
        <v>344</v>
      </c>
      <c r="D72" s="236" t="s">
        <v>115</v>
      </c>
      <c r="E72" s="237" t="s">
        <v>316</v>
      </c>
      <c r="F72" s="238" t="s">
        <v>20</v>
      </c>
      <c r="G72" s="236" t="s">
        <v>328</v>
      </c>
      <c r="H72" s="236" t="s">
        <v>329</v>
      </c>
      <c r="I72" s="238" t="s">
        <v>305</v>
      </c>
      <c r="J72" s="239" t="s">
        <v>306</v>
      </c>
      <c r="K72" s="240" t="s">
        <v>306</v>
      </c>
      <c r="L72" s="241">
        <v>78909.781257</v>
      </c>
      <c r="M72" s="242">
        <v>10000</v>
      </c>
      <c r="N72" s="243">
        <v>789097812.57</v>
      </c>
      <c r="O72" s="244"/>
      <c r="P72" s="244"/>
      <c r="Q72" s="244"/>
      <c r="R72" s="244"/>
      <c r="S72" s="244"/>
      <c r="T72" s="244"/>
      <c r="U72" s="244"/>
      <c r="V72" s="244"/>
      <c r="W72" s="244"/>
      <c r="X72" s="244"/>
    </row>
    <row r="73" spans="1:24" ht="15">
      <c r="A73" s="234" t="s">
        <v>344</v>
      </c>
      <c r="B73" s="234" t="s">
        <v>344</v>
      </c>
      <c r="C73" s="235" t="s">
        <v>344</v>
      </c>
      <c r="D73" s="236" t="s">
        <v>115</v>
      </c>
      <c r="E73" s="237" t="s">
        <v>316</v>
      </c>
      <c r="F73" s="238" t="s">
        <v>20</v>
      </c>
      <c r="G73" s="236" t="s">
        <v>345</v>
      </c>
      <c r="H73" s="236" t="s">
        <v>346</v>
      </c>
      <c r="I73" s="238" t="s">
        <v>321</v>
      </c>
      <c r="J73" s="239" t="s">
        <v>306</v>
      </c>
      <c r="K73" s="240" t="s">
        <v>306</v>
      </c>
      <c r="L73" s="241">
        <v>78949.80806</v>
      </c>
      <c r="M73" s="242">
        <v>9993.292174</v>
      </c>
      <c r="N73" s="243">
        <v>788968499</v>
      </c>
      <c r="O73" s="244"/>
      <c r="P73" s="244"/>
      <c r="Q73" s="244"/>
      <c r="R73" s="244"/>
      <c r="S73" s="244"/>
      <c r="T73" s="244"/>
      <c r="U73" s="244"/>
      <c r="V73" s="244"/>
      <c r="W73" s="244"/>
      <c r="X73" s="244"/>
    </row>
    <row r="74" spans="1:24" ht="15">
      <c r="A74" s="234" t="s">
        <v>344</v>
      </c>
      <c r="B74" s="234" t="s">
        <v>344</v>
      </c>
      <c r="C74" s="235" t="s">
        <v>344</v>
      </c>
      <c r="D74" s="236" t="s">
        <v>116</v>
      </c>
      <c r="E74" s="237" t="s">
        <v>316</v>
      </c>
      <c r="F74" s="238" t="s">
        <v>20</v>
      </c>
      <c r="G74" s="236" t="s">
        <v>328</v>
      </c>
      <c r="H74" s="236" t="s">
        <v>329</v>
      </c>
      <c r="I74" s="238" t="s">
        <v>305</v>
      </c>
      <c r="J74" s="239" t="s">
        <v>306</v>
      </c>
      <c r="K74" s="240" t="s">
        <v>306</v>
      </c>
      <c r="L74" s="241">
        <v>60097.59836</v>
      </c>
      <c r="M74" s="242">
        <v>10000</v>
      </c>
      <c r="N74" s="243">
        <v>600975983.6</v>
      </c>
      <c r="O74" s="244"/>
      <c r="P74" s="244"/>
      <c r="Q74" s="244"/>
      <c r="R74" s="244"/>
      <c r="S74" s="244"/>
      <c r="T74" s="244"/>
      <c r="U74" s="244"/>
      <c r="V74" s="244"/>
      <c r="W74" s="244"/>
      <c r="X74" s="244"/>
    </row>
    <row r="75" spans="1:24" ht="15">
      <c r="A75" s="234" t="s">
        <v>344</v>
      </c>
      <c r="B75" s="234" t="s">
        <v>344</v>
      </c>
      <c r="C75" s="235" t="s">
        <v>344</v>
      </c>
      <c r="D75" s="236" t="s">
        <v>116</v>
      </c>
      <c r="E75" s="237" t="s">
        <v>316</v>
      </c>
      <c r="F75" s="238" t="s">
        <v>20</v>
      </c>
      <c r="G75" s="236" t="s">
        <v>345</v>
      </c>
      <c r="H75" s="236" t="s">
        <v>346</v>
      </c>
      <c r="I75" s="238" t="s">
        <v>321</v>
      </c>
      <c r="J75" s="239" t="s">
        <v>306</v>
      </c>
      <c r="K75" s="240" t="s">
        <v>306</v>
      </c>
      <c r="L75" s="241">
        <v>60125.61712</v>
      </c>
      <c r="M75" s="242">
        <v>9993.292174</v>
      </c>
      <c r="N75" s="243">
        <v>600852859</v>
      </c>
      <c r="O75" s="244"/>
      <c r="P75" s="244"/>
      <c r="Q75" s="244"/>
      <c r="R75" s="244"/>
      <c r="S75" s="244"/>
      <c r="T75" s="244"/>
      <c r="U75" s="244"/>
      <c r="V75" s="244"/>
      <c r="W75" s="244"/>
      <c r="X75" s="244"/>
    </row>
    <row r="76" spans="1:24" ht="15">
      <c r="A76" s="234" t="s">
        <v>344</v>
      </c>
      <c r="B76" s="234" t="s">
        <v>344</v>
      </c>
      <c r="C76" s="235" t="s">
        <v>344</v>
      </c>
      <c r="D76" s="236" t="s">
        <v>117</v>
      </c>
      <c r="E76" s="237" t="s">
        <v>316</v>
      </c>
      <c r="F76" s="238" t="s">
        <v>20</v>
      </c>
      <c r="G76" s="236" t="s">
        <v>328</v>
      </c>
      <c r="H76" s="236" t="s">
        <v>329</v>
      </c>
      <c r="I76" s="238" t="s">
        <v>305</v>
      </c>
      <c r="J76" s="239" t="s">
        <v>306</v>
      </c>
      <c r="K76" s="240" t="s">
        <v>306</v>
      </c>
      <c r="L76" s="241">
        <v>21320.803604</v>
      </c>
      <c r="M76" s="242">
        <v>10000</v>
      </c>
      <c r="N76" s="243">
        <v>213208036.04</v>
      </c>
      <c r="O76" s="244"/>
      <c r="P76" s="244"/>
      <c r="Q76" s="244"/>
      <c r="R76" s="244"/>
      <c r="S76" s="244"/>
      <c r="T76" s="244"/>
      <c r="U76" s="244"/>
      <c r="V76" s="244"/>
      <c r="W76" s="244"/>
      <c r="X76" s="244"/>
    </row>
    <row r="77" spans="1:24" ht="15">
      <c r="A77" s="234" t="s">
        <v>344</v>
      </c>
      <c r="B77" s="234" t="s">
        <v>344</v>
      </c>
      <c r="C77" s="235" t="s">
        <v>344</v>
      </c>
      <c r="D77" s="236" t="s">
        <v>117</v>
      </c>
      <c r="E77" s="237" t="s">
        <v>316</v>
      </c>
      <c r="F77" s="238" t="s">
        <v>20</v>
      </c>
      <c r="G77" s="236" t="s">
        <v>345</v>
      </c>
      <c r="H77" s="236" t="s">
        <v>346</v>
      </c>
      <c r="I77" s="238" t="s">
        <v>321</v>
      </c>
      <c r="J77" s="239" t="s">
        <v>306</v>
      </c>
      <c r="K77" s="240" t="s">
        <v>306</v>
      </c>
      <c r="L77" s="241">
        <v>21320.803625</v>
      </c>
      <c r="M77" s="242">
        <v>9993.292174</v>
      </c>
      <c r="N77" s="243">
        <v>213065020</v>
      </c>
      <c r="O77" s="244"/>
      <c r="P77" s="244"/>
      <c r="Q77" s="244"/>
      <c r="R77" s="244"/>
      <c r="S77" s="244"/>
      <c r="T77" s="244"/>
      <c r="U77" s="244"/>
      <c r="V77" s="244"/>
      <c r="W77" s="244"/>
      <c r="X77" s="244"/>
    </row>
    <row r="78" spans="1:24" ht="15">
      <c r="A78" s="234" t="s">
        <v>344</v>
      </c>
      <c r="B78" s="234" t="s">
        <v>344</v>
      </c>
      <c r="C78" s="235" t="s">
        <v>344</v>
      </c>
      <c r="D78" s="236" t="s">
        <v>118</v>
      </c>
      <c r="E78" s="237" t="s">
        <v>316</v>
      </c>
      <c r="F78" s="238" t="s">
        <v>20</v>
      </c>
      <c r="G78" s="236" t="s">
        <v>328</v>
      </c>
      <c r="H78" s="236" t="s">
        <v>329</v>
      </c>
      <c r="I78" s="238" t="s">
        <v>305</v>
      </c>
      <c r="J78" s="239" t="s">
        <v>306</v>
      </c>
      <c r="K78" s="240" t="s">
        <v>306</v>
      </c>
      <c r="L78" s="241">
        <v>40332.745847</v>
      </c>
      <c r="M78" s="242">
        <v>10000</v>
      </c>
      <c r="N78" s="243">
        <v>403327458.47</v>
      </c>
      <c r="O78" s="244"/>
      <c r="P78" s="244"/>
      <c r="Q78" s="244"/>
      <c r="R78" s="244"/>
      <c r="S78" s="244"/>
      <c r="T78" s="244"/>
      <c r="U78" s="244"/>
      <c r="V78" s="244"/>
      <c r="W78" s="244"/>
      <c r="X78" s="244"/>
    </row>
    <row r="79" spans="1:24" ht="15">
      <c r="A79" s="234" t="s">
        <v>344</v>
      </c>
      <c r="B79" s="234" t="s">
        <v>344</v>
      </c>
      <c r="C79" s="235" t="s">
        <v>344</v>
      </c>
      <c r="D79" s="236" t="s">
        <v>118</v>
      </c>
      <c r="E79" s="237" t="s">
        <v>316</v>
      </c>
      <c r="F79" s="238" t="s">
        <v>20</v>
      </c>
      <c r="G79" s="236" t="s">
        <v>345</v>
      </c>
      <c r="H79" s="236" t="s">
        <v>346</v>
      </c>
      <c r="I79" s="238" t="s">
        <v>321</v>
      </c>
      <c r="J79" s="239" t="s">
        <v>306</v>
      </c>
      <c r="K79" s="240" t="s">
        <v>306</v>
      </c>
      <c r="L79" s="241">
        <v>40332.745805</v>
      </c>
      <c r="M79" s="242">
        <v>9993.292174</v>
      </c>
      <c r="N79" s="243">
        <v>403056913</v>
      </c>
      <c r="O79" s="244"/>
      <c r="P79" s="244"/>
      <c r="Q79" s="244"/>
      <c r="R79" s="244"/>
      <c r="S79" s="244"/>
      <c r="T79" s="244"/>
      <c r="U79" s="244"/>
      <c r="V79" s="244"/>
      <c r="W79" s="244"/>
      <c r="X79" s="244"/>
    </row>
    <row r="80" spans="1:24" ht="15">
      <c r="A80" s="234" t="s">
        <v>344</v>
      </c>
      <c r="B80" s="234" t="s">
        <v>344</v>
      </c>
      <c r="C80" s="235" t="s">
        <v>344</v>
      </c>
      <c r="D80" s="236" t="s">
        <v>119</v>
      </c>
      <c r="E80" s="237" t="s">
        <v>316</v>
      </c>
      <c r="F80" s="238" t="s">
        <v>20</v>
      </c>
      <c r="G80" s="236" t="s">
        <v>328</v>
      </c>
      <c r="H80" s="236" t="s">
        <v>329</v>
      </c>
      <c r="I80" s="238" t="s">
        <v>305</v>
      </c>
      <c r="J80" s="239" t="s">
        <v>306</v>
      </c>
      <c r="K80" s="240" t="s">
        <v>306</v>
      </c>
      <c r="L80" s="241">
        <v>12358.513013</v>
      </c>
      <c r="M80" s="242">
        <v>10000</v>
      </c>
      <c r="N80" s="243">
        <v>123585130.13</v>
      </c>
      <c r="O80" s="244"/>
      <c r="P80" s="244"/>
      <c r="Q80" s="244"/>
      <c r="R80" s="244"/>
      <c r="S80" s="244"/>
      <c r="T80" s="244"/>
      <c r="U80" s="244"/>
      <c r="V80" s="244"/>
      <c r="W80" s="244"/>
      <c r="X80" s="244"/>
    </row>
    <row r="81" spans="1:24" ht="15">
      <c r="A81" s="234" t="s">
        <v>344</v>
      </c>
      <c r="B81" s="234" t="s">
        <v>344</v>
      </c>
      <c r="C81" s="235" t="s">
        <v>344</v>
      </c>
      <c r="D81" s="236" t="s">
        <v>119</v>
      </c>
      <c r="E81" s="237" t="s">
        <v>316</v>
      </c>
      <c r="F81" s="238" t="s">
        <v>20</v>
      </c>
      <c r="G81" s="236" t="s">
        <v>345</v>
      </c>
      <c r="H81" s="236" t="s">
        <v>346</v>
      </c>
      <c r="I81" s="238" t="s">
        <v>321</v>
      </c>
      <c r="J81" s="239" t="s">
        <v>306</v>
      </c>
      <c r="K81" s="240" t="s">
        <v>306</v>
      </c>
      <c r="L81" s="241">
        <v>12318.486126</v>
      </c>
      <c r="M81" s="242">
        <v>9993.292174</v>
      </c>
      <c r="N81" s="243">
        <v>123102231</v>
      </c>
      <c r="O81" s="244"/>
      <c r="P81" s="244"/>
      <c r="Q81" s="244"/>
      <c r="R81" s="244"/>
      <c r="S81" s="244"/>
      <c r="T81" s="244"/>
      <c r="U81" s="244"/>
      <c r="V81" s="244"/>
      <c r="W81" s="244"/>
      <c r="X81" s="244"/>
    </row>
    <row r="82" spans="1:24" ht="15">
      <c r="A82" s="234" t="s">
        <v>344</v>
      </c>
      <c r="B82" s="234" t="s">
        <v>344</v>
      </c>
      <c r="C82" s="235" t="s">
        <v>344</v>
      </c>
      <c r="D82" s="236" t="s">
        <v>120</v>
      </c>
      <c r="E82" s="237" t="s">
        <v>316</v>
      </c>
      <c r="F82" s="238" t="s">
        <v>20</v>
      </c>
      <c r="G82" s="236" t="s">
        <v>328</v>
      </c>
      <c r="H82" s="236" t="s">
        <v>329</v>
      </c>
      <c r="I82" s="238" t="s">
        <v>305</v>
      </c>
      <c r="J82" s="239" t="s">
        <v>306</v>
      </c>
      <c r="K82" s="240" t="s">
        <v>306</v>
      </c>
      <c r="L82" s="241">
        <v>39919.553925</v>
      </c>
      <c r="M82" s="242">
        <v>10000</v>
      </c>
      <c r="N82" s="243">
        <v>399195539.25</v>
      </c>
      <c r="O82" s="244"/>
      <c r="P82" s="244"/>
      <c r="Q82" s="244"/>
      <c r="R82" s="244"/>
      <c r="S82" s="244"/>
      <c r="T82" s="244"/>
      <c r="U82" s="244"/>
      <c r="V82" s="244"/>
      <c r="W82" s="244"/>
      <c r="X82" s="244"/>
    </row>
    <row r="83" spans="1:24" ht="15">
      <c r="A83" s="234" t="s">
        <v>344</v>
      </c>
      <c r="B83" s="234" t="s">
        <v>344</v>
      </c>
      <c r="C83" s="235" t="s">
        <v>344</v>
      </c>
      <c r="D83" s="236" t="s">
        <v>120</v>
      </c>
      <c r="E83" s="237" t="s">
        <v>316</v>
      </c>
      <c r="F83" s="238" t="s">
        <v>20</v>
      </c>
      <c r="G83" s="236" t="s">
        <v>345</v>
      </c>
      <c r="H83" s="236" t="s">
        <v>346</v>
      </c>
      <c r="I83" s="238" t="s">
        <v>321</v>
      </c>
      <c r="J83" s="239" t="s">
        <v>306</v>
      </c>
      <c r="K83" s="240" t="s">
        <v>306</v>
      </c>
      <c r="L83" s="241">
        <v>39909.547231</v>
      </c>
      <c r="M83" s="242">
        <v>9993.292174</v>
      </c>
      <c r="N83" s="243">
        <v>398827766</v>
      </c>
      <c r="O83" s="244"/>
      <c r="P83" s="244"/>
      <c r="Q83" s="244"/>
      <c r="R83" s="244"/>
      <c r="S83" s="244"/>
      <c r="T83" s="244"/>
      <c r="U83" s="244"/>
      <c r="V83" s="244"/>
      <c r="W83" s="244"/>
      <c r="X83" s="244"/>
    </row>
    <row r="84" spans="1:24" ht="15">
      <c r="A84" s="234" t="s">
        <v>344</v>
      </c>
      <c r="B84" s="234" t="s">
        <v>344</v>
      </c>
      <c r="C84" s="235" t="s">
        <v>344</v>
      </c>
      <c r="D84" s="236" t="s">
        <v>121</v>
      </c>
      <c r="E84" s="237" t="s">
        <v>316</v>
      </c>
      <c r="F84" s="238" t="s">
        <v>20</v>
      </c>
      <c r="G84" s="236" t="s">
        <v>328</v>
      </c>
      <c r="H84" s="236" t="s">
        <v>329</v>
      </c>
      <c r="I84" s="238" t="s">
        <v>305</v>
      </c>
      <c r="J84" s="239" t="s">
        <v>306</v>
      </c>
      <c r="K84" s="240" t="s">
        <v>306</v>
      </c>
      <c r="L84" s="241">
        <v>23061.003999</v>
      </c>
      <c r="M84" s="242">
        <v>10000</v>
      </c>
      <c r="N84" s="243">
        <v>230610039.99</v>
      </c>
      <c r="O84" s="244"/>
      <c r="P84" s="244"/>
      <c r="Q84" s="244"/>
      <c r="R84" s="244"/>
      <c r="S84" s="244"/>
      <c r="T84" s="244"/>
      <c r="U84" s="244"/>
      <c r="V84" s="244"/>
      <c r="W84" s="244"/>
      <c r="X84" s="244"/>
    </row>
    <row r="85" spans="1:24" ht="15">
      <c r="A85" s="234" t="s">
        <v>344</v>
      </c>
      <c r="B85" s="234" t="s">
        <v>344</v>
      </c>
      <c r="C85" s="235" t="s">
        <v>344</v>
      </c>
      <c r="D85" s="236" t="s">
        <v>121</v>
      </c>
      <c r="E85" s="237" t="s">
        <v>316</v>
      </c>
      <c r="F85" s="238" t="s">
        <v>20</v>
      </c>
      <c r="G85" s="236" t="s">
        <v>345</v>
      </c>
      <c r="H85" s="236" t="s">
        <v>346</v>
      </c>
      <c r="I85" s="238" t="s">
        <v>321</v>
      </c>
      <c r="J85" s="239" t="s">
        <v>306</v>
      </c>
      <c r="K85" s="240" t="s">
        <v>306</v>
      </c>
      <c r="L85" s="241">
        <v>23042.992033</v>
      </c>
      <c r="M85" s="242">
        <v>9993.292172</v>
      </c>
      <c r="N85" s="243">
        <v>230275351.9</v>
      </c>
      <c r="O85" s="244"/>
      <c r="P85" s="244"/>
      <c r="Q85" s="244"/>
      <c r="R85" s="244"/>
      <c r="S85" s="244"/>
      <c r="T85" s="244"/>
      <c r="U85" s="244"/>
      <c r="V85" s="244"/>
      <c r="W85" s="244"/>
      <c r="X85" s="244"/>
    </row>
    <row r="86" spans="1:24" ht="15">
      <c r="A86" s="234" t="s">
        <v>347</v>
      </c>
      <c r="B86" s="234" t="s">
        <v>347</v>
      </c>
      <c r="C86" s="235" t="s">
        <v>347</v>
      </c>
      <c r="D86" s="236" t="s">
        <v>115</v>
      </c>
      <c r="E86" s="237" t="s">
        <v>316</v>
      </c>
      <c r="F86" s="238" t="s">
        <v>20</v>
      </c>
      <c r="G86" s="236" t="s">
        <v>345</v>
      </c>
      <c r="H86" s="236" t="s">
        <v>346</v>
      </c>
      <c r="I86" s="238" t="s">
        <v>305</v>
      </c>
      <c r="J86" s="239" t="s">
        <v>306</v>
      </c>
      <c r="K86" s="240" t="s">
        <v>306</v>
      </c>
      <c r="L86" s="241">
        <v>78949.80806</v>
      </c>
      <c r="M86" s="242">
        <v>10000</v>
      </c>
      <c r="N86" s="243">
        <v>789498080.6</v>
      </c>
      <c r="O86" s="244"/>
      <c r="P86" s="244"/>
      <c r="Q86" s="244"/>
      <c r="R86" s="244"/>
      <c r="S86" s="244"/>
      <c r="T86" s="244"/>
      <c r="U86" s="244"/>
      <c r="V86" s="244"/>
      <c r="W86" s="244"/>
      <c r="X86" s="244"/>
    </row>
    <row r="87" spans="1:24" ht="15">
      <c r="A87" s="234" t="s">
        <v>347</v>
      </c>
      <c r="B87" s="234" t="s">
        <v>347</v>
      </c>
      <c r="C87" s="235" t="s">
        <v>347</v>
      </c>
      <c r="D87" s="236" t="s">
        <v>115</v>
      </c>
      <c r="E87" s="237" t="s">
        <v>316</v>
      </c>
      <c r="F87" s="238" t="s">
        <v>20</v>
      </c>
      <c r="G87" s="236" t="s">
        <v>348</v>
      </c>
      <c r="H87" s="236" t="s">
        <v>349</v>
      </c>
      <c r="I87" s="238" t="s">
        <v>321</v>
      </c>
      <c r="J87" s="239" t="s">
        <v>306</v>
      </c>
      <c r="K87" s="240" t="s">
        <v>306</v>
      </c>
      <c r="L87" s="241">
        <v>79135.829581</v>
      </c>
      <c r="M87" s="242">
        <v>9990.611562</v>
      </c>
      <c r="N87" s="243">
        <v>790615334</v>
      </c>
      <c r="O87" s="244"/>
      <c r="P87" s="244"/>
      <c r="Q87" s="244"/>
      <c r="R87" s="244"/>
      <c r="S87" s="244"/>
      <c r="T87" s="244"/>
      <c r="U87" s="244"/>
      <c r="V87" s="244"/>
      <c r="W87" s="244"/>
      <c r="X87" s="244"/>
    </row>
    <row r="88" spans="1:24" ht="15">
      <c r="A88" s="234" t="s">
        <v>347</v>
      </c>
      <c r="B88" s="234" t="s">
        <v>347</v>
      </c>
      <c r="C88" s="235" t="s">
        <v>347</v>
      </c>
      <c r="D88" s="236" t="s">
        <v>116</v>
      </c>
      <c r="E88" s="237" t="s">
        <v>316</v>
      </c>
      <c r="F88" s="238" t="s">
        <v>20</v>
      </c>
      <c r="G88" s="236" t="s">
        <v>345</v>
      </c>
      <c r="H88" s="236" t="s">
        <v>346</v>
      </c>
      <c r="I88" s="238" t="s">
        <v>305</v>
      </c>
      <c r="J88" s="239" t="s">
        <v>306</v>
      </c>
      <c r="K88" s="240" t="s">
        <v>306</v>
      </c>
      <c r="L88" s="241">
        <v>60125.61712</v>
      </c>
      <c r="M88" s="242">
        <v>10000</v>
      </c>
      <c r="N88" s="243">
        <v>601256171.2</v>
      </c>
      <c r="O88" s="244"/>
      <c r="P88" s="244"/>
      <c r="Q88" s="244"/>
      <c r="R88" s="244"/>
      <c r="S88" s="244"/>
      <c r="T88" s="244"/>
      <c r="U88" s="244"/>
      <c r="V88" s="244"/>
      <c r="W88" s="244"/>
      <c r="X88" s="244"/>
    </row>
    <row r="89" spans="1:24" ht="15">
      <c r="A89" s="234" t="s">
        <v>347</v>
      </c>
      <c r="B89" s="234" t="s">
        <v>347</v>
      </c>
      <c r="C89" s="235" t="s">
        <v>347</v>
      </c>
      <c r="D89" s="236" t="s">
        <v>116</v>
      </c>
      <c r="E89" s="237" t="s">
        <v>316</v>
      </c>
      <c r="F89" s="238" t="s">
        <v>20</v>
      </c>
      <c r="G89" s="236" t="s">
        <v>348</v>
      </c>
      <c r="H89" s="236" t="s">
        <v>349</v>
      </c>
      <c r="I89" s="238" t="s">
        <v>321</v>
      </c>
      <c r="J89" s="239" t="s">
        <v>306</v>
      </c>
      <c r="K89" s="240" t="s">
        <v>306</v>
      </c>
      <c r="L89" s="241">
        <v>60305.86679</v>
      </c>
      <c r="M89" s="242">
        <v>9990.611562</v>
      </c>
      <c r="N89" s="243">
        <v>602492490</v>
      </c>
      <c r="O89" s="244"/>
      <c r="P89" s="244"/>
      <c r="Q89" s="244"/>
      <c r="R89" s="244"/>
      <c r="S89" s="244"/>
      <c r="T89" s="244"/>
      <c r="U89" s="244"/>
      <c r="V89" s="244"/>
      <c r="W89" s="244"/>
      <c r="X89" s="244"/>
    </row>
    <row r="90" spans="1:24" ht="15">
      <c r="A90" s="234" t="s">
        <v>347</v>
      </c>
      <c r="B90" s="234" t="s">
        <v>347</v>
      </c>
      <c r="C90" s="235" t="s">
        <v>347</v>
      </c>
      <c r="D90" s="236" t="s">
        <v>117</v>
      </c>
      <c r="E90" s="237" t="s">
        <v>316</v>
      </c>
      <c r="F90" s="238" t="s">
        <v>20</v>
      </c>
      <c r="G90" s="236" t="s">
        <v>345</v>
      </c>
      <c r="H90" s="236" t="s">
        <v>346</v>
      </c>
      <c r="I90" s="238" t="s">
        <v>305</v>
      </c>
      <c r="J90" s="239" t="s">
        <v>306</v>
      </c>
      <c r="K90" s="240" t="s">
        <v>306</v>
      </c>
      <c r="L90" s="241">
        <v>21320.803625</v>
      </c>
      <c r="M90" s="242">
        <v>10000</v>
      </c>
      <c r="N90" s="243">
        <v>213208036.25</v>
      </c>
      <c r="O90" s="244"/>
      <c r="P90" s="244"/>
      <c r="Q90" s="244"/>
      <c r="R90" s="244"/>
      <c r="S90" s="244"/>
      <c r="T90" s="244"/>
      <c r="U90" s="244"/>
      <c r="V90" s="244"/>
      <c r="W90" s="244"/>
      <c r="X90" s="244"/>
    </row>
    <row r="91" spans="1:24" ht="15">
      <c r="A91" s="234" t="s">
        <v>347</v>
      </c>
      <c r="B91" s="234" t="s">
        <v>347</v>
      </c>
      <c r="C91" s="235" t="s">
        <v>347</v>
      </c>
      <c r="D91" s="236" t="s">
        <v>117</v>
      </c>
      <c r="E91" s="237" t="s">
        <v>316</v>
      </c>
      <c r="F91" s="238" t="s">
        <v>20</v>
      </c>
      <c r="G91" s="236" t="s">
        <v>348</v>
      </c>
      <c r="H91" s="236" t="s">
        <v>349</v>
      </c>
      <c r="I91" s="238" t="s">
        <v>321</v>
      </c>
      <c r="J91" s="239" t="s">
        <v>306</v>
      </c>
      <c r="K91" s="240" t="s">
        <v>306</v>
      </c>
      <c r="L91" s="241">
        <v>21404.413</v>
      </c>
      <c r="M91" s="242">
        <v>9990.611562</v>
      </c>
      <c r="N91" s="243">
        <v>213843176</v>
      </c>
      <c r="O91" s="244"/>
      <c r="P91" s="244"/>
      <c r="Q91" s="244"/>
      <c r="R91" s="244"/>
      <c r="S91" s="244"/>
      <c r="T91" s="244"/>
      <c r="U91" s="244"/>
      <c r="V91" s="244"/>
      <c r="W91" s="244"/>
      <c r="X91" s="244"/>
    </row>
    <row r="92" spans="1:24" ht="15">
      <c r="A92" s="234" t="s">
        <v>347</v>
      </c>
      <c r="B92" s="234" t="s">
        <v>347</v>
      </c>
      <c r="C92" s="235" t="s">
        <v>347</v>
      </c>
      <c r="D92" s="236" t="s">
        <v>118</v>
      </c>
      <c r="E92" s="237" t="s">
        <v>316</v>
      </c>
      <c r="F92" s="238" t="s">
        <v>20</v>
      </c>
      <c r="G92" s="236" t="s">
        <v>345</v>
      </c>
      <c r="H92" s="236" t="s">
        <v>346</v>
      </c>
      <c r="I92" s="238" t="s">
        <v>305</v>
      </c>
      <c r="J92" s="239" t="s">
        <v>306</v>
      </c>
      <c r="K92" s="240" t="s">
        <v>306</v>
      </c>
      <c r="L92" s="241">
        <v>40332.745805</v>
      </c>
      <c r="M92" s="242">
        <v>10000</v>
      </c>
      <c r="N92" s="243">
        <v>403327458.05</v>
      </c>
      <c r="O92" s="244"/>
      <c r="P92" s="244"/>
      <c r="Q92" s="244"/>
      <c r="R92" s="244"/>
      <c r="S92" s="244"/>
      <c r="T92" s="244"/>
      <c r="U92" s="244"/>
      <c r="V92" s="244"/>
      <c r="W92" s="244"/>
      <c r="X92" s="244"/>
    </row>
    <row r="93" spans="1:24" ht="15">
      <c r="A93" s="234" t="s">
        <v>347</v>
      </c>
      <c r="B93" s="234" t="s">
        <v>347</v>
      </c>
      <c r="C93" s="235" t="s">
        <v>347</v>
      </c>
      <c r="D93" s="236" t="s">
        <v>118</v>
      </c>
      <c r="E93" s="237" t="s">
        <v>316</v>
      </c>
      <c r="F93" s="238" t="s">
        <v>20</v>
      </c>
      <c r="G93" s="236" t="s">
        <v>348</v>
      </c>
      <c r="H93" s="236" t="s">
        <v>349</v>
      </c>
      <c r="I93" s="238" t="s">
        <v>321</v>
      </c>
      <c r="J93" s="239" t="s">
        <v>306</v>
      </c>
      <c r="K93" s="240" t="s">
        <v>306</v>
      </c>
      <c r="L93" s="241">
        <v>40486.794675</v>
      </c>
      <c r="M93" s="242">
        <v>9990.611562</v>
      </c>
      <c r="N93" s="243">
        <v>404487839</v>
      </c>
      <c r="O93" s="244"/>
      <c r="P93" s="244"/>
      <c r="Q93" s="244"/>
      <c r="R93" s="244"/>
      <c r="S93" s="244"/>
      <c r="T93" s="244"/>
      <c r="U93" s="244"/>
      <c r="V93" s="244"/>
      <c r="W93" s="244"/>
      <c r="X93" s="244"/>
    </row>
    <row r="94" spans="1:24" ht="15">
      <c r="A94" s="234" t="s">
        <v>347</v>
      </c>
      <c r="B94" s="234" t="s">
        <v>347</v>
      </c>
      <c r="C94" s="235" t="s">
        <v>347</v>
      </c>
      <c r="D94" s="236" t="s">
        <v>119</v>
      </c>
      <c r="E94" s="237" t="s">
        <v>316</v>
      </c>
      <c r="F94" s="238" t="s">
        <v>20</v>
      </c>
      <c r="G94" s="236" t="s">
        <v>345</v>
      </c>
      <c r="H94" s="236" t="s">
        <v>346</v>
      </c>
      <c r="I94" s="238" t="s">
        <v>305</v>
      </c>
      <c r="J94" s="239" t="s">
        <v>306</v>
      </c>
      <c r="K94" s="240" t="s">
        <v>306</v>
      </c>
      <c r="L94" s="241">
        <v>12318.486126</v>
      </c>
      <c r="M94" s="242">
        <v>10000</v>
      </c>
      <c r="N94" s="243">
        <v>123184861.26</v>
      </c>
      <c r="O94" s="244"/>
      <c r="P94" s="244"/>
      <c r="Q94" s="244"/>
      <c r="R94" s="244"/>
      <c r="S94" s="244"/>
      <c r="T94" s="244"/>
      <c r="U94" s="244"/>
      <c r="V94" s="244"/>
      <c r="W94" s="244"/>
      <c r="X94" s="244"/>
    </row>
    <row r="95" spans="1:24" ht="15">
      <c r="A95" s="234" t="s">
        <v>347</v>
      </c>
      <c r="B95" s="234" t="s">
        <v>347</v>
      </c>
      <c r="C95" s="235" t="s">
        <v>347</v>
      </c>
      <c r="D95" s="236" t="s">
        <v>119</v>
      </c>
      <c r="E95" s="237" t="s">
        <v>316</v>
      </c>
      <c r="F95" s="238" t="s">
        <v>20</v>
      </c>
      <c r="G95" s="236" t="s">
        <v>348</v>
      </c>
      <c r="H95" s="236" t="s">
        <v>349</v>
      </c>
      <c r="I95" s="238" t="s">
        <v>321</v>
      </c>
      <c r="J95" s="239" t="s">
        <v>306</v>
      </c>
      <c r="K95" s="240" t="s">
        <v>306</v>
      </c>
      <c r="L95" s="241">
        <v>12440.952611</v>
      </c>
      <c r="M95" s="242">
        <v>9990.611562</v>
      </c>
      <c r="N95" s="243">
        <v>124292725</v>
      </c>
      <c r="O95" s="244"/>
      <c r="P95" s="244"/>
      <c r="Q95" s="244"/>
      <c r="R95" s="244"/>
      <c r="S95" s="244"/>
      <c r="T95" s="244"/>
      <c r="U95" s="244"/>
      <c r="V95" s="244"/>
      <c r="W95" s="244"/>
      <c r="X95" s="244"/>
    </row>
    <row r="96" spans="1:24" ht="15">
      <c r="A96" s="234" t="s">
        <v>347</v>
      </c>
      <c r="B96" s="234" t="s">
        <v>347</v>
      </c>
      <c r="C96" s="235" t="s">
        <v>347</v>
      </c>
      <c r="D96" s="236" t="s">
        <v>120</v>
      </c>
      <c r="E96" s="237" t="s">
        <v>316</v>
      </c>
      <c r="F96" s="238" t="s">
        <v>20</v>
      </c>
      <c r="G96" s="236" t="s">
        <v>345</v>
      </c>
      <c r="H96" s="236" t="s">
        <v>346</v>
      </c>
      <c r="I96" s="238" t="s">
        <v>305</v>
      </c>
      <c r="J96" s="239" t="s">
        <v>306</v>
      </c>
      <c r="K96" s="240" t="s">
        <v>306</v>
      </c>
      <c r="L96" s="241">
        <v>39909.547231</v>
      </c>
      <c r="M96" s="242">
        <v>10000</v>
      </c>
      <c r="N96" s="243">
        <v>399095472.31</v>
      </c>
      <c r="O96" s="244"/>
      <c r="P96" s="244"/>
      <c r="Q96" s="244"/>
      <c r="R96" s="244"/>
      <c r="S96" s="244"/>
      <c r="T96" s="244"/>
      <c r="U96" s="244"/>
      <c r="V96" s="244"/>
      <c r="W96" s="244"/>
      <c r="X96" s="244"/>
    </row>
    <row r="97" spans="1:24" ht="15">
      <c r="A97" s="234" t="s">
        <v>347</v>
      </c>
      <c r="B97" s="234" t="s">
        <v>347</v>
      </c>
      <c r="C97" s="235" t="s">
        <v>347</v>
      </c>
      <c r="D97" s="236" t="s">
        <v>120</v>
      </c>
      <c r="E97" s="237" t="s">
        <v>316</v>
      </c>
      <c r="F97" s="238" t="s">
        <v>20</v>
      </c>
      <c r="G97" s="236" t="s">
        <v>348</v>
      </c>
      <c r="H97" s="236" t="s">
        <v>349</v>
      </c>
      <c r="I97" s="238" t="s">
        <v>321</v>
      </c>
      <c r="J97" s="239" t="s">
        <v>306</v>
      </c>
      <c r="K97" s="240" t="s">
        <v>306</v>
      </c>
      <c r="L97" s="241">
        <v>40058.277765</v>
      </c>
      <c r="M97" s="242">
        <v>9990.611562</v>
      </c>
      <c r="N97" s="243">
        <v>400206693</v>
      </c>
      <c r="O97" s="244"/>
      <c r="P97" s="244"/>
      <c r="Q97" s="244"/>
      <c r="R97" s="244"/>
      <c r="S97" s="244"/>
      <c r="T97" s="244"/>
      <c r="U97" s="244"/>
      <c r="V97" s="244"/>
      <c r="W97" s="244"/>
      <c r="X97" s="244"/>
    </row>
    <row r="98" spans="1:24" ht="15">
      <c r="A98" s="234" t="s">
        <v>347</v>
      </c>
      <c r="B98" s="234" t="s">
        <v>347</v>
      </c>
      <c r="C98" s="235" t="s">
        <v>347</v>
      </c>
      <c r="D98" s="236" t="s">
        <v>121</v>
      </c>
      <c r="E98" s="237" t="s">
        <v>316</v>
      </c>
      <c r="F98" s="238" t="s">
        <v>20</v>
      </c>
      <c r="G98" s="236" t="s">
        <v>350</v>
      </c>
      <c r="H98" s="236" t="s">
        <v>351</v>
      </c>
      <c r="I98" s="238" t="s">
        <v>321</v>
      </c>
      <c r="J98" s="239" t="s">
        <v>306</v>
      </c>
      <c r="K98" s="240" t="s">
        <v>306</v>
      </c>
      <c r="L98" s="241">
        <v>1000</v>
      </c>
      <c r="M98" s="242">
        <v>9998.65771</v>
      </c>
      <c r="N98" s="243">
        <v>9998657.71</v>
      </c>
      <c r="O98" s="244"/>
      <c r="P98" s="244"/>
      <c r="Q98" s="244"/>
      <c r="R98" s="244"/>
      <c r="S98" s="244"/>
      <c r="T98" s="244"/>
      <c r="U98" s="244"/>
      <c r="V98" s="244"/>
      <c r="W98" s="244"/>
      <c r="X98" s="244"/>
    </row>
    <row r="99" spans="1:24" ht="15">
      <c r="A99" s="234" t="s">
        <v>347</v>
      </c>
      <c r="B99" s="234" t="s">
        <v>347</v>
      </c>
      <c r="C99" s="235" t="s">
        <v>347</v>
      </c>
      <c r="D99" s="236" t="s">
        <v>121</v>
      </c>
      <c r="E99" s="237" t="s">
        <v>316</v>
      </c>
      <c r="F99" s="238" t="s">
        <v>20</v>
      </c>
      <c r="G99" s="236" t="s">
        <v>345</v>
      </c>
      <c r="H99" s="236" t="s">
        <v>346</v>
      </c>
      <c r="I99" s="238" t="s">
        <v>305</v>
      </c>
      <c r="J99" s="239" t="s">
        <v>306</v>
      </c>
      <c r="K99" s="240" t="s">
        <v>306</v>
      </c>
      <c r="L99" s="241">
        <v>23042.992033</v>
      </c>
      <c r="M99" s="242">
        <v>10000</v>
      </c>
      <c r="N99" s="243">
        <v>230429920.33</v>
      </c>
      <c r="O99" s="244"/>
      <c r="P99" s="244"/>
      <c r="Q99" s="244"/>
      <c r="R99" s="244"/>
      <c r="S99" s="244"/>
      <c r="T99" s="244"/>
      <c r="U99" s="244"/>
      <c r="V99" s="244"/>
      <c r="W99" s="244"/>
      <c r="X99" s="244"/>
    </row>
    <row r="100" spans="1:24" ht="15">
      <c r="A100" s="234" t="s">
        <v>347</v>
      </c>
      <c r="B100" s="234" t="s">
        <v>347</v>
      </c>
      <c r="C100" s="235" t="s">
        <v>347</v>
      </c>
      <c r="D100" s="236" t="s">
        <v>121</v>
      </c>
      <c r="E100" s="237" t="s">
        <v>316</v>
      </c>
      <c r="F100" s="238" t="s">
        <v>20</v>
      </c>
      <c r="G100" s="236" t="s">
        <v>348</v>
      </c>
      <c r="H100" s="236" t="s">
        <v>349</v>
      </c>
      <c r="I100" s="238" t="s">
        <v>321</v>
      </c>
      <c r="J100" s="239" t="s">
        <v>306</v>
      </c>
      <c r="K100" s="240" t="s">
        <v>306</v>
      </c>
      <c r="L100" s="241">
        <v>22167.865582</v>
      </c>
      <c r="M100" s="242">
        <v>9990.611563</v>
      </c>
      <c r="N100" s="243">
        <v>221470534.2</v>
      </c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</row>
    <row r="101" spans="1:24" ht="15">
      <c r="A101" s="234" t="s">
        <v>352</v>
      </c>
      <c r="B101" s="234" t="s">
        <v>352</v>
      </c>
      <c r="C101" s="235" t="s">
        <v>352</v>
      </c>
      <c r="D101" s="236" t="s">
        <v>121</v>
      </c>
      <c r="E101" s="237" t="s">
        <v>316</v>
      </c>
      <c r="F101" s="238" t="s">
        <v>20</v>
      </c>
      <c r="G101" s="236" t="s">
        <v>350</v>
      </c>
      <c r="H101" s="236" t="s">
        <v>351</v>
      </c>
      <c r="I101" s="238" t="s">
        <v>305</v>
      </c>
      <c r="J101" s="239" t="s">
        <v>306</v>
      </c>
      <c r="K101" s="240" t="s">
        <v>306</v>
      </c>
      <c r="L101" s="241">
        <v>1000</v>
      </c>
      <c r="M101" s="242">
        <v>10000</v>
      </c>
      <c r="N101" s="243">
        <v>10000000</v>
      </c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</row>
    <row r="102" spans="1:24" ht="15">
      <c r="A102" s="234" t="s">
        <v>353</v>
      </c>
      <c r="B102" s="234" t="s">
        <v>352</v>
      </c>
      <c r="C102" s="235" t="s">
        <v>352</v>
      </c>
      <c r="D102" s="236" t="s">
        <v>121</v>
      </c>
      <c r="E102" s="237" t="s">
        <v>316</v>
      </c>
      <c r="F102" s="238" t="s">
        <v>20</v>
      </c>
      <c r="G102" s="236" t="s">
        <v>354</v>
      </c>
      <c r="H102" s="236" t="s">
        <v>355</v>
      </c>
      <c r="I102" s="238" t="s">
        <v>321</v>
      </c>
      <c r="J102" s="239" t="s">
        <v>306</v>
      </c>
      <c r="K102" s="240" t="s">
        <v>306</v>
      </c>
      <c r="L102" s="241">
        <v>1000</v>
      </c>
      <c r="M102" s="242">
        <v>9998.75358</v>
      </c>
      <c r="N102" s="243">
        <v>9998753.58</v>
      </c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</row>
    <row r="103" spans="1:24" ht="15">
      <c r="A103" s="234" t="s">
        <v>353</v>
      </c>
      <c r="B103" s="234" t="s">
        <v>356</v>
      </c>
      <c r="C103" s="235" t="s">
        <v>356</v>
      </c>
      <c r="D103" s="236" t="s">
        <v>121</v>
      </c>
      <c r="E103" s="237" t="s">
        <v>316</v>
      </c>
      <c r="F103" s="238" t="s">
        <v>20</v>
      </c>
      <c r="G103" s="236" t="s">
        <v>354</v>
      </c>
      <c r="H103" s="236" t="s">
        <v>355</v>
      </c>
      <c r="I103" s="238" t="s">
        <v>305</v>
      </c>
      <c r="J103" s="239" t="s">
        <v>306</v>
      </c>
      <c r="K103" s="240" t="s">
        <v>306</v>
      </c>
      <c r="L103" s="241">
        <v>1000</v>
      </c>
      <c r="M103" s="242">
        <v>10000</v>
      </c>
      <c r="N103" s="243">
        <v>10000000</v>
      </c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</row>
    <row r="104" spans="1:24" ht="15">
      <c r="A104" s="234" t="s">
        <v>356</v>
      </c>
      <c r="B104" s="234" t="s">
        <v>356</v>
      </c>
      <c r="C104" s="235" t="s">
        <v>356</v>
      </c>
      <c r="D104" s="236" t="s">
        <v>121</v>
      </c>
      <c r="E104" s="237" t="s">
        <v>316</v>
      </c>
      <c r="F104" s="238" t="s">
        <v>20</v>
      </c>
      <c r="G104" s="236" t="s">
        <v>357</v>
      </c>
      <c r="H104" s="236" t="s">
        <v>358</v>
      </c>
      <c r="I104" s="238" t="s">
        <v>321</v>
      </c>
      <c r="J104" s="239" t="s">
        <v>306</v>
      </c>
      <c r="K104" s="240" t="s">
        <v>306</v>
      </c>
      <c r="L104" s="241">
        <v>999.999999</v>
      </c>
      <c r="M104" s="242">
        <v>9998.78107</v>
      </c>
      <c r="N104" s="243">
        <v>9998781.06</v>
      </c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</row>
    <row r="105" spans="1:24" ht="15">
      <c r="A105" s="234" t="s">
        <v>353</v>
      </c>
      <c r="B105" s="234" t="s">
        <v>353</v>
      </c>
      <c r="C105" s="235" t="s">
        <v>353</v>
      </c>
      <c r="D105" s="236" t="s">
        <v>121</v>
      </c>
      <c r="E105" s="237" t="s">
        <v>316</v>
      </c>
      <c r="F105" s="238" t="s">
        <v>20</v>
      </c>
      <c r="G105" s="236" t="s">
        <v>357</v>
      </c>
      <c r="H105" s="236" t="s">
        <v>358</v>
      </c>
      <c r="I105" s="238" t="s">
        <v>305</v>
      </c>
      <c r="J105" s="239" t="s">
        <v>306</v>
      </c>
      <c r="K105" s="240" t="s">
        <v>306</v>
      </c>
      <c r="L105" s="241">
        <v>999.999999</v>
      </c>
      <c r="M105" s="242">
        <v>10000</v>
      </c>
      <c r="N105" s="243">
        <v>9999999.99</v>
      </c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</row>
    <row r="106" spans="1:24" ht="15">
      <c r="A106" s="234" t="s">
        <v>353</v>
      </c>
      <c r="B106" s="234" t="s">
        <v>353</v>
      </c>
      <c r="C106" s="235" t="s">
        <v>353</v>
      </c>
      <c r="D106" s="236" t="s">
        <v>121</v>
      </c>
      <c r="E106" s="237" t="s">
        <v>316</v>
      </c>
      <c r="F106" s="238" t="s">
        <v>20</v>
      </c>
      <c r="G106" s="236" t="s">
        <v>359</v>
      </c>
      <c r="H106" s="236" t="s">
        <v>360</v>
      </c>
      <c r="I106" s="238" t="s">
        <v>321</v>
      </c>
      <c r="J106" s="239" t="s">
        <v>306</v>
      </c>
      <c r="K106" s="240" t="s">
        <v>306</v>
      </c>
      <c r="L106" s="241">
        <v>1000</v>
      </c>
      <c r="M106" s="242">
        <v>9998.81658</v>
      </c>
      <c r="N106" s="243">
        <v>9998816.58</v>
      </c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</row>
    <row r="107" spans="1:24" ht="15">
      <c r="A107" s="234" t="s">
        <v>361</v>
      </c>
      <c r="B107" s="234" t="s">
        <v>361</v>
      </c>
      <c r="C107" s="235" t="s">
        <v>361</v>
      </c>
      <c r="D107" s="236" t="s">
        <v>121</v>
      </c>
      <c r="E107" s="237" t="s">
        <v>316</v>
      </c>
      <c r="F107" s="238" t="s">
        <v>20</v>
      </c>
      <c r="G107" s="236" t="s">
        <v>348</v>
      </c>
      <c r="H107" s="236" t="s">
        <v>349</v>
      </c>
      <c r="I107" s="238" t="s">
        <v>321</v>
      </c>
      <c r="J107" s="239" t="s">
        <v>306</v>
      </c>
      <c r="K107" s="240" t="s">
        <v>306</v>
      </c>
      <c r="L107" s="241">
        <v>999.999999</v>
      </c>
      <c r="M107" s="242">
        <v>9996.28632</v>
      </c>
      <c r="N107" s="243">
        <v>9996286.31</v>
      </c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</row>
    <row r="108" spans="1:24" ht="15">
      <c r="A108" s="234" t="s">
        <v>361</v>
      </c>
      <c r="B108" s="234" t="s">
        <v>361</v>
      </c>
      <c r="C108" s="235" t="s">
        <v>361</v>
      </c>
      <c r="D108" s="236" t="s">
        <v>121</v>
      </c>
      <c r="E108" s="237" t="s">
        <v>316</v>
      </c>
      <c r="F108" s="238" t="s">
        <v>20</v>
      </c>
      <c r="G108" s="236" t="s">
        <v>359</v>
      </c>
      <c r="H108" s="236" t="s">
        <v>360</v>
      </c>
      <c r="I108" s="238" t="s">
        <v>305</v>
      </c>
      <c r="J108" s="239" t="s">
        <v>306</v>
      </c>
      <c r="K108" s="240" t="s">
        <v>306</v>
      </c>
      <c r="L108" s="241">
        <v>1000</v>
      </c>
      <c r="M108" s="242">
        <v>10000</v>
      </c>
      <c r="N108" s="243">
        <v>10000000</v>
      </c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</row>
    <row r="109" spans="1:24" ht="15">
      <c r="A109" s="234" t="s">
        <v>362</v>
      </c>
      <c r="B109" s="234" t="s">
        <v>362</v>
      </c>
      <c r="C109" s="235" t="s">
        <v>362</v>
      </c>
      <c r="D109" s="236" t="s">
        <v>115</v>
      </c>
      <c r="E109" s="237" t="s">
        <v>316</v>
      </c>
      <c r="F109" s="238" t="s">
        <v>20</v>
      </c>
      <c r="G109" s="236" t="s">
        <v>348</v>
      </c>
      <c r="H109" s="236" t="s">
        <v>349</v>
      </c>
      <c r="I109" s="238" t="s">
        <v>305</v>
      </c>
      <c r="J109" s="239" t="s">
        <v>306</v>
      </c>
      <c r="K109" s="240" t="s">
        <v>306</v>
      </c>
      <c r="L109" s="241">
        <v>79135.829581</v>
      </c>
      <c r="M109" s="242">
        <v>10000</v>
      </c>
      <c r="N109" s="243">
        <v>791358295.81</v>
      </c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</row>
    <row r="110" spans="1:24" ht="15">
      <c r="A110" s="234" t="s">
        <v>362</v>
      </c>
      <c r="B110" s="234" t="s">
        <v>362</v>
      </c>
      <c r="C110" s="235" t="s">
        <v>362</v>
      </c>
      <c r="D110" s="236" t="s">
        <v>115</v>
      </c>
      <c r="E110" s="237" t="s">
        <v>316</v>
      </c>
      <c r="F110" s="238" t="s">
        <v>20</v>
      </c>
      <c r="G110" s="236" t="s">
        <v>363</v>
      </c>
      <c r="H110" s="236" t="s">
        <v>364</v>
      </c>
      <c r="I110" s="238" t="s">
        <v>321</v>
      </c>
      <c r="J110" s="239" t="s">
        <v>306</v>
      </c>
      <c r="K110" s="240" t="s">
        <v>306</v>
      </c>
      <c r="L110" s="241">
        <v>79236.08571</v>
      </c>
      <c r="M110" s="242">
        <v>9974.449014</v>
      </c>
      <c r="N110" s="243">
        <v>790336297</v>
      </c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</row>
    <row r="111" spans="1:24" ht="15">
      <c r="A111" s="234" t="s">
        <v>362</v>
      </c>
      <c r="B111" s="234" t="s">
        <v>362</v>
      </c>
      <c r="C111" s="235" t="s">
        <v>362</v>
      </c>
      <c r="D111" s="236" t="s">
        <v>116</v>
      </c>
      <c r="E111" s="237" t="s">
        <v>316</v>
      </c>
      <c r="F111" s="238" t="s">
        <v>20</v>
      </c>
      <c r="G111" s="236" t="s">
        <v>348</v>
      </c>
      <c r="H111" s="236" t="s">
        <v>349</v>
      </c>
      <c r="I111" s="238" t="s">
        <v>305</v>
      </c>
      <c r="J111" s="239" t="s">
        <v>306</v>
      </c>
      <c r="K111" s="240" t="s">
        <v>306</v>
      </c>
      <c r="L111" s="241">
        <v>60305.86679</v>
      </c>
      <c r="M111" s="242">
        <v>10000</v>
      </c>
      <c r="N111" s="243">
        <v>603058667.9</v>
      </c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</row>
    <row r="112" spans="1:24" ht="15">
      <c r="A112" s="234" t="s">
        <v>362</v>
      </c>
      <c r="B112" s="234" t="s">
        <v>362</v>
      </c>
      <c r="C112" s="235" t="s">
        <v>362</v>
      </c>
      <c r="D112" s="236" t="s">
        <v>116</v>
      </c>
      <c r="E112" s="237" t="s">
        <v>316</v>
      </c>
      <c r="F112" s="238" t="s">
        <v>20</v>
      </c>
      <c r="G112" s="236" t="s">
        <v>363</v>
      </c>
      <c r="H112" s="236" t="s">
        <v>364</v>
      </c>
      <c r="I112" s="238" t="s">
        <v>321</v>
      </c>
      <c r="J112" s="239" t="s">
        <v>306</v>
      </c>
      <c r="K112" s="240" t="s">
        <v>306</v>
      </c>
      <c r="L112" s="241">
        <v>60355.994917</v>
      </c>
      <c r="M112" s="242">
        <v>9974.449014</v>
      </c>
      <c r="N112" s="243">
        <v>602017794</v>
      </c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</row>
    <row r="113" spans="1:24" ht="15">
      <c r="A113" s="234" t="s">
        <v>362</v>
      </c>
      <c r="B113" s="234" t="s">
        <v>362</v>
      </c>
      <c r="C113" s="235" t="s">
        <v>362</v>
      </c>
      <c r="D113" s="236" t="s">
        <v>117</v>
      </c>
      <c r="E113" s="237" t="s">
        <v>316</v>
      </c>
      <c r="F113" s="238" t="s">
        <v>20</v>
      </c>
      <c r="G113" s="236" t="s">
        <v>348</v>
      </c>
      <c r="H113" s="236" t="s">
        <v>349</v>
      </c>
      <c r="I113" s="238" t="s">
        <v>305</v>
      </c>
      <c r="J113" s="239" t="s">
        <v>306</v>
      </c>
      <c r="K113" s="240" t="s">
        <v>306</v>
      </c>
      <c r="L113" s="241">
        <v>21404.413</v>
      </c>
      <c r="M113" s="242">
        <v>10000</v>
      </c>
      <c r="N113" s="243">
        <v>214044130</v>
      </c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</row>
    <row r="114" spans="1:24" ht="15">
      <c r="A114" s="234" t="s">
        <v>362</v>
      </c>
      <c r="B114" s="234" t="s">
        <v>362</v>
      </c>
      <c r="C114" s="235" t="s">
        <v>362</v>
      </c>
      <c r="D114" s="236" t="s">
        <v>117</v>
      </c>
      <c r="E114" s="237" t="s">
        <v>316</v>
      </c>
      <c r="F114" s="238" t="s">
        <v>20</v>
      </c>
      <c r="G114" s="236" t="s">
        <v>363</v>
      </c>
      <c r="H114" s="236" t="s">
        <v>364</v>
      </c>
      <c r="I114" s="238" t="s">
        <v>321</v>
      </c>
      <c r="J114" s="239" t="s">
        <v>306</v>
      </c>
      <c r="K114" s="240" t="s">
        <v>306</v>
      </c>
      <c r="L114" s="241">
        <v>21374.336136</v>
      </c>
      <c r="M114" s="242">
        <v>9974.449014</v>
      </c>
      <c r="N114" s="243">
        <v>213197226</v>
      </c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</row>
    <row r="115" spans="1:24" ht="15">
      <c r="A115" s="234" t="s">
        <v>362</v>
      </c>
      <c r="B115" s="234" t="s">
        <v>362</v>
      </c>
      <c r="C115" s="235" t="s">
        <v>362</v>
      </c>
      <c r="D115" s="236" t="s">
        <v>118</v>
      </c>
      <c r="E115" s="237" t="s">
        <v>316</v>
      </c>
      <c r="F115" s="238" t="s">
        <v>20</v>
      </c>
      <c r="G115" s="236" t="s">
        <v>348</v>
      </c>
      <c r="H115" s="236" t="s">
        <v>349</v>
      </c>
      <c r="I115" s="238" t="s">
        <v>305</v>
      </c>
      <c r="J115" s="239" t="s">
        <v>306</v>
      </c>
      <c r="K115" s="240" t="s">
        <v>306</v>
      </c>
      <c r="L115" s="241">
        <v>40486.794675</v>
      </c>
      <c r="M115" s="242">
        <v>10000</v>
      </c>
      <c r="N115" s="243">
        <v>404867946.75</v>
      </c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</row>
    <row r="116" spans="1:24" ht="15">
      <c r="A116" s="234" t="s">
        <v>362</v>
      </c>
      <c r="B116" s="234" t="s">
        <v>362</v>
      </c>
      <c r="C116" s="235" t="s">
        <v>362</v>
      </c>
      <c r="D116" s="236" t="s">
        <v>118</v>
      </c>
      <c r="E116" s="237" t="s">
        <v>316</v>
      </c>
      <c r="F116" s="238" t="s">
        <v>20</v>
      </c>
      <c r="G116" s="236" t="s">
        <v>363</v>
      </c>
      <c r="H116" s="236" t="s">
        <v>364</v>
      </c>
      <c r="I116" s="238" t="s">
        <v>321</v>
      </c>
      <c r="J116" s="239" t="s">
        <v>306</v>
      </c>
      <c r="K116" s="240" t="s">
        <v>306</v>
      </c>
      <c r="L116" s="241">
        <v>40486.794652</v>
      </c>
      <c r="M116" s="242">
        <v>9974.449014</v>
      </c>
      <c r="N116" s="243">
        <v>403833469</v>
      </c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</row>
    <row r="117" spans="1:24" ht="15">
      <c r="A117" s="234" t="s">
        <v>362</v>
      </c>
      <c r="B117" s="234" t="s">
        <v>362</v>
      </c>
      <c r="C117" s="235" t="s">
        <v>362</v>
      </c>
      <c r="D117" s="236" t="s">
        <v>119</v>
      </c>
      <c r="E117" s="237" t="s">
        <v>316</v>
      </c>
      <c r="F117" s="238" t="s">
        <v>20</v>
      </c>
      <c r="G117" s="236" t="s">
        <v>348</v>
      </c>
      <c r="H117" s="236" t="s">
        <v>349</v>
      </c>
      <c r="I117" s="238" t="s">
        <v>305</v>
      </c>
      <c r="J117" s="239" t="s">
        <v>306</v>
      </c>
      <c r="K117" s="240" t="s">
        <v>306</v>
      </c>
      <c r="L117" s="241">
        <v>12440.952611</v>
      </c>
      <c r="M117" s="242">
        <v>10000</v>
      </c>
      <c r="N117" s="243">
        <v>124409526.11</v>
      </c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</row>
    <row r="118" spans="1:24" ht="15">
      <c r="A118" s="234" t="s">
        <v>362</v>
      </c>
      <c r="B118" s="234" t="s">
        <v>362</v>
      </c>
      <c r="C118" s="235" t="s">
        <v>362</v>
      </c>
      <c r="D118" s="236" t="s">
        <v>119</v>
      </c>
      <c r="E118" s="237" t="s">
        <v>316</v>
      </c>
      <c r="F118" s="238" t="s">
        <v>20</v>
      </c>
      <c r="G118" s="236" t="s">
        <v>363</v>
      </c>
      <c r="H118" s="236" t="s">
        <v>364</v>
      </c>
      <c r="I118" s="238" t="s">
        <v>321</v>
      </c>
      <c r="J118" s="239" t="s">
        <v>306</v>
      </c>
      <c r="K118" s="240" t="s">
        <v>306</v>
      </c>
      <c r="L118" s="241">
        <v>12370.773345</v>
      </c>
      <c r="M118" s="242">
        <v>9974.449015</v>
      </c>
      <c r="N118" s="243">
        <v>123391648</v>
      </c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</row>
    <row r="119" spans="1:24" ht="15">
      <c r="A119" s="234" t="s">
        <v>362</v>
      </c>
      <c r="B119" s="234" t="s">
        <v>362</v>
      </c>
      <c r="C119" s="235" t="s">
        <v>362</v>
      </c>
      <c r="D119" s="236" t="s">
        <v>120</v>
      </c>
      <c r="E119" s="237" t="s">
        <v>316</v>
      </c>
      <c r="F119" s="238" t="s">
        <v>20</v>
      </c>
      <c r="G119" s="236" t="s">
        <v>348</v>
      </c>
      <c r="H119" s="236" t="s">
        <v>349</v>
      </c>
      <c r="I119" s="238" t="s">
        <v>305</v>
      </c>
      <c r="J119" s="239" t="s">
        <v>306</v>
      </c>
      <c r="K119" s="240" t="s">
        <v>306</v>
      </c>
      <c r="L119" s="241">
        <v>40058.277765</v>
      </c>
      <c r="M119" s="242">
        <v>10000</v>
      </c>
      <c r="N119" s="243">
        <v>400582777.65</v>
      </c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</row>
    <row r="120" spans="1:24" ht="15">
      <c r="A120" s="234" t="s">
        <v>362</v>
      </c>
      <c r="B120" s="234" t="s">
        <v>362</v>
      </c>
      <c r="C120" s="235" t="s">
        <v>362</v>
      </c>
      <c r="D120" s="236" t="s">
        <v>120</v>
      </c>
      <c r="E120" s="237" t="s">
        <v>316</v>
      </c>
      <c r="F120" s="238" t="s">
        <v>20</v>
      </c>
      <c r="G120" s="236" t="s">
        <v>363</v>
      </c>
      <c r="H120" s="236" t="s">
        <v>364</v>
      </c>
      <c r="I120" s="238" t="s">
        <v>321</v>
      </c>
      <c r="J120" s="239" t="s">
        <v>306</v>
      </c>
      <c r="K120" s="240" t="s">
        <v>306</v>
      </c>
      <c r="L120" s="241">
        <v>40058.277749</v>
      </c>
      <c r="M120" s="242">
        <v>9974.449014</v>
      </c>
      <c r="N120" s="243">
        <v>399559249</v>
      </c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</row>
    <row r="121" spans="1:24" ht="15">
      <c r="A121" s="234" t="s">
        <v>362</v>
      </c>
      <c r="B121" s="234" t="s">
        <v>362</v>
      </c>
      <c r="C121" s="235" t="s">
        <v>362</v>
      </c>
      <c r="D121" s="236" t="s">
        <v>121</v>
      </c>
      <c r="E121" s="237" t="s">
        <v>316</v>
      </c>
      <c r="F121" s="238" t="s">
        <v>20</v>
      </c>
      <c r="G121" s="236" t="s">
        <v>348</v>
      </c>
      <c r="H121" s="236" t="s">
        <v>349</v>
      </c>
      <c r="I121" s="238" t="s">
        <v>305</v>
      </c>
      <c r="J121" s="239" t="s">
        <v>306</v>
      </c>
      <c r="K121" s="240" t="s">
        <v>306</v>
      </c>
      <c r="L121" s="241">
        <v>23167.865581</v>
      </c>
      <c r="M121" s="242">
        <v>10000</v>
      </c>
      <c r="N121" s="243">
        <v>231678655.81</v>
      </c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</row>
    <row r="122" spans="1:24" ht="15">
      <c r="A122" s="234" t="s">
        <v>362</v>
      </c>
      <c r="B122" s="234" t="s">
        <v>362</v>
      </c>
      <c r="C122" s="235" t="s">
        <v>362</v>
      </c>
      <c r="D122" s="236" t="s">
        <v>121</v>
      </c>
      <c r="E122" s="237" t="s">
        <v>316</v>
      </c>
      <c r="F122" s="238" t="s">
        <v>20</v>
      </c>
      <c r="G122" s="236" t="s">
        <v>363</v>
      </c>
      <c r="H122" s="236" t="s">
        <v>364</v>
      </c>
      <c r="I122" s="238" t="s">
        <v>321</v>
      </c>
      <c r="J122" s="239" t="s">
        <v>306</v>
      </c>
      <c r="K122" s="240" t="s">
        <v>306</v>
      </c>
      <c r="L122" s="241">
        <v>23117.737491</v>
      </c>
      <c r="M122" s="242">
        <v>9974.449013</v>
      </c>
      <c r="N122" s="243">
        <v>230586693.9</v>
      </c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</row>
    <row r="123" spans="1:24" ht="15">
      <c r="A123" s="234" t="s">
        <v>365</v>
      </c>
      <c r="B123" s="234" t="s">
        <v>365</v>
      </c>
      <c r="C123" s="235" t="s">
        <v>365</v>
      </c>
      <c r="D123" s="236" t="s">
        <v>115</v>
      </c>
      <c r="E123" s="237" t="s">
        <v>316</v>
      </c>
      <c r="F123" s="238" t="s">
        <v>20</v>
      </c>
      <c r="G123" s="236" t="s">
        <v>363</v>
      </c>
      <c r="H123" s="236" t="s">
        <v>364</v>
      </c>
      <c r="I123" s="238" t="s">
        <v>321</v>
      </c>
      <c r="J123" s="239" t="s">
        <v>306</v>
      </c>
      <c r="K123" s="240" t="s">
        <v>306</v>
      </c>
      <c r="L123" s="241">
        <v>655.726049</v>
      </c>
      <c r="M123" s="242">
        <v>9980.858638</v>
      </c>
      <c r="N123" s="243">
        <v>6544709</v>
      </c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</row>
    <row r="124" spans="1:24" ht="15">
      <c r="A124" s="234" t="s">
        <v>365</v>
      </c>
      <c r="B124" s="234" t="s">
        <v>365</v>
      </c>
      <c r="C124" s="235" t="s">
        <v>365</v>
      </c>
      <c r="D124" s="236" t="s">
        <v>116</v>
      </c>
      <c r="E124" s="237" t="s">
        <v>316</v>
      </c>
      <c r="F124" s="238" t="s">
        <v>20</v>
      </c>
      <c r="G124" s="236" t="s">
        <v>363</v>
      </c>
      <c r="H124" s="236" t="s">
        <v>364</v>
      </c>
      <c r="I124" s="238" t="s">
        <v>321</v>
      </c>
      <c r="J124" s="239" t="s">
        <v>306</v>
      </c>
      <c r="K124" s="240" t="s">
        <v>306</v>
      </c>
      <c r="L124" s="241">
        <v>934.136265</v>
      </c>
      <c r="M124" s="242">
        <v>9980.858628</v>
      </c>
      <c r="N124" s="243">
        <v>9323482</v>
      </c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</row>
    <row r="125" spans="1:24" ht="15">
      <c r="A125" s="234" t="s">
        <v>365</v>
      </c>
      <c r="B125" s="234" t="s">
        <v>365</v>
      </c>
      <c r="C125" s="235" t="s">
        <v>365</v>
      </c>
      <c r="D125" s="236" t="s">
        <v>117</v>
      </c>
      <c r="E125" s="237" t="s">
        <v>316</v>
      </c>
      <c r="F125" s="238" t="s">
        <v>20</v>
      </c>
      <c r="G125" s="236" t="s">
        <v>363</v>
      </c>
      <c r="H125" s="236" t="s">
        <v>364</v>
      </c>
      <c r="I125" s="238" t="s">
        <v>321</v>
      </c>
      <c r="J125" s="239" t="s">
        <v>306</v>
      </c>
      <c r="K125" s="240" t="s">
        <v>306</v>
      </c>
      <c r="L125" s="241">
        <v>152.690771</v>
      </c>
      <c r="M125" s="242">
        <v>9980.858634</v>
      </c>
      <c r="N125" s="243">
        <v>1523985</v>
      </c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</row>
    <row r="126" spans="1:24" ht="15">
      <c r="A126" s="234" t="s">
        <v>365</v>
      </c>
      <c r="B126" s="234" t="s">
        <v>365</v>
      </c>
      <c r="C126" s="235" t="s">
        <v>365</v>
      </c>
      <c r="D126" s="236" t="s">
        <v>118</v>
      </c>
      <c r="E126" s="237" t="s">
        <v>316</v>
      </c>
      <c r="F126" s="238" t="s">
        <v>20</v>
      </c>
      <c r="G126" s="236" t="s">
        <v>363</v>
      </c>
      <c r="H126" s="236" t="s">
        <v>364</v>
      </c>
      <c r="I126" s="238" t="s">
        <v>321</v>
      </c>
      <c r="J126" s="239" t="s">
        <v>306</v>
      </c>
      <c r="K126" s="240" t="s">
        <v>306</v>
      </c>
      <c r="L126" s="241">
        <v>276.269618</v>
      </c>
      <c r="M126" s="242">
        <v>9980.858626</v>
      </c>
      <c r="N126" s="243">
        <v>2757408</v>
      </c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</row>
    <row r="127" spans="1:24" ht="15">
      <c r="A127" s="234" t="s">
        <v>365</v>
      </c>
      <c r="B127" s="234" t="s">
        <v>365</v>
      </c>
      <c r="C127" s="235" t="s">
        <v>365</v>
      </c>
      <c r="D127" s="236" t="s">
        <v>119</v>
      </c>
      <c r="E127" s="237" t="s">
        <v>316</v>
      </c>
      <c r="F127" s="238" t="s">
        <v>20</v>
      </c>
      <c r="G127" s="236" t="s">
        <v>363</v>
      </c>
      <c r="H127" s="236" t="s">
        <v>364</v>
      </c>
      <c r="I127" s="238" t="s">
        <v>321</v>
      </c>
      <c r="J127" s="239" t="s">
        <v>306</v>
      </c>
      <c r="K127" s="240" t="s">
        <v>306</v>
      </c>
      <c r="L127" s="241">
        <v>410.160704</v>
      </c>
      <c r="M127" s="242">
        <v>9980.858625</v>
      </c>
      <c r="N127" s="243">
        <v>4093756</v>
      </c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</row>
    <row r="128" spans="1:24" ht="15">
      <c r="A128" s="234" t="s">
        <v>365</v>
      </c>
      <c r="B128" s="234" t="s">
        <v>365</v>
      </c>
      <c r="C128" s="235" t="s">
        <v>365</v>
      </c>
      <c r="D128" s="236" t="s">
        <v>120</v>
      </c>
      <c r="E128" s="237" t="s">
        <v>316</v>
      </c>
      <c r="F128" s="238" t="s">
        <v>20</v>
      </c>
      <c r="G128" s="236" t="s">
        <v>363</v>
      </c>
      <c r="H128" s="236" t="s">
        <v>364</v>
      </c>
      <c r="I128" s="238" t="s">
        <v>321</v>
      </c>
      <c r="J128" s="239" t="s">
        <v>306</v>
      </c>
      <c r="K128" s="240" t="s">
        <v>306</v>
      </c>
      <c r="L128" s="241">
        <v>216.647593</v>
      </c>
      <c r="M128" s="242">
        <v>9980.858638</v>
      </c>
      <c r="N128" s="243">
        <v>2162329</v>
      </c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</row>
    <row r="129" spans="1:24" ht="15">
      <c r="A129" s="234" t="s">
        <v>365</v>
      </c>
      <c r="B129" s="234" t="s">
        <v>365</v>
      </c>
      <c r="C129" s="235" t="s">
        <v>365</v>
      </c>
      <c r="D129" s="236" t="s">
        <v>121</v>
      </c>
      <c r="E129" s="237" t="s">
        <v>316</v>
      </c>
      <c r="F129" s="238" t="s">
        <v>20</v>
      </c>
      <c r="G129" s="236" t="s">
        <v>363</v>
      </c>
      <c r="H129" s="236" t="s">
        <v>364</v>
      </c>
      <c r="I129" s="238" t="s">
        <v>321</v>
      </c>
      <c r="J129" s="239" t="s">
        <v>306</v>
      </c>
      <c r="K129" s="240" t="s">
        <v>306</v>
      </c>
      <c r="L129" s="241">
        <v>354.368999</v>
      </c>
      <c r="M129" s="242">
        <v>9980.858625</v>
      </c>
      <c r="N129" s="243">
        <v>3536906.88</v>
      </c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</row>
    <row r="130" spans="1:24" ht="15">
      <c r="A130" s="234" t="s">
        <v>366</v>
      </c>
      <c r="B130" s="234" t="s">
        <v>366</v>
      </c>
      <c r="C130" s="235" t="s">
        <v>366</v>
      </c>
      <c r="D130" s="236" t="s">
        <v>115</v>
      </c>
      <c r="E130" s="237" t="s">
        <v>316</v>
      </c>
      <c r="F130" s="238" t="s">
        <v>20</v>
      </c>
      <c r="G130" s="236" t="s">
        <v>367</v>
      </c>
      <c r="H130" s="236" t="s">
        <v>368</v>
      </c>
      <c r="I130" s="238" t="s">
        <v>321</v>
      </c>
      <c r="J130" s="239" t="s">
        <v>306</v>
      </c>
      <c r="K130" s="240" t="s">
        <v>306</v>
      </c>
      <c r="L130" s="241">
        <v>421.940032</v>
      </c>
      <c r="M130" s="242">
        <v>9992.334645</v>
      </c>
      <c r="N130" s="243">
        <v>4216166</v>
      </c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</row>
    <row r="131" spans="1:24" ht="15">
      <c r="A131" s="234" t="s">
        <v>366</v>
      </c>
      <c r="B131" s="234" t="s">
        <v>366</v>
      </c>
      <c r="C131" s="235" t="s">
        <v>366</v>
      </c>
      <c r="D131" s="236" t="s">
        <v>116</v>
      </c>
      <c r="E131" s="237" t="s">
        <v>316</v>
      </c>
      <c r="F131" s="238" t="s">
        <v>20</v>
      </c>
      <c r="G131" s="236" t="s">
        <v>367</v>
      </c>
      <c r="H131" s="236" t="s">
        <v>368</v>
      </c>
      <c r="I131" s="238" t="s">
        <v>321</v>
      </c>
      <c r="J131" s="239" t="s">
        <v>306</v>
      </c>
      <c r="K131" s="240" t="s">
        <v>306</v>
      </c>
      <c r="L131" s="241">
        <v>783.793605</v>
      </c>
      <c r="M131" s="242">
        <v>9992.334653</v>
      </c>
      <c r="N131" s="243">
        <v>7831928</v>
      </c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</row>
    <row r="132" spans="1:24" ht="15">
      <c r="A132" s="234" t="s">
        <v>366</v>
      </c>
      <c r="B132" s="234" t="s">
        <v>366</v>
      </c>
      <c r="C132" s="235" t="s">
        <v>366</v>
      </c>
      <c r="D132" s="236" t="s">
        <v>117</v>
      </c>
      <c r="E132" s="237" t="s">
        <v>316</v>
      </c>
      <c r="F132" s="238" t="s">
        <v>20</v>
      </c>
      <c r="G132" s="236" t="s">
        <v>367</v>
      </c>
      <c r="H132" s="236" t="s">
        <v>368</v>
      </c>
      <c r="I132" s="238" t="s">
        <v>321</v>
      </c>
      <c r="J132" s="239" t="s">
        <v>306</v>
      </c>
      <c r="K132" s="240" t="s">
        <v>306</v>
      </c>
      <c r="L132" s="241">
        <v>929.449556</v>
      </c>
      <c r="M132" s="242">
        <v>9992.334646</v>
      </c>
      <c r="N132" s="243">
        <v>9287371</v>
      </c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</row>
    <row r="133" spans="1:24" ht="15">
      <c r="A133" s="234" t="s">
        <v>366</v>
      </c>
      <c r="B133" s="234" t="s">
        <v>366</v>
      </c>
      <c r="C133" s="235" t="s">
        <v>366</v>
      </c>
      <c r="D133" s="236" t="s">
        <v>118</v>
      </c>
      <c r="E133" s="237" t="s">
        <v>316</v>
      </c>
      <c r="F133" s="238" t="s">
        <v>20</v>
      </c>
      <c r="G133" s="236" t="s">
        <v>367</v>
      </c>
      <c r="H133" s="236" t="s">
        <v>368</v>
      </c>
      <c r="I133" s="238" t="s">
        <v>321</v>
      </c>
      <c r="J133" s="239" t="s">
        <v>306</v>
      </c>
      <c r="K133" s="240" t="s">
        <v>306</v>
      </c>
      <c r="L133" s="241">
        <v>958.198793</v>
      </c>
      <c r="M133" s="242">
        <v>9992.334649</v>
      </c>
      <c r="N133" s="243">
        <v>9574643</v>
      </c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</row>
    <row r="134" spans="1:24" ht="15">
      <c r="A134" s="234" t="s">
        <v>366</v>
      </c>
      <c r="B134" s="234" t="s">
        <v>366</v>
      </c>
      <c r="C134" s="235" t="s">
        <v>366</v>
      </c>
      <c r="D134" s="236" t="s">
        <v>119</v>
      </c>
      <c r="E134" s="237" t="s">
        <v>316</v>
      </c>
      <c r="F134" s="238" t="s">
        <v>20</v>
      </c>
      <c r="G134" s="236" t="s">
        <v>367</v>
      </c>
      <c r="H134" s="236" t="s">
        <v>368</v>
      </c>
      <c r="I134" s="238" t="s">
        <v>321</v>
      </c>
      <c r="J134" s="239" t="s">
        <v>306</v>
      </c>
      <c r="K134" s="240" t="s">
        <v>306</v>
      </c>
      <c r="L134" s="241">
        <v>55.388858</v>
      </c>
      <c r="M134" s="242">
        <v>9992.334559</v>
      </c>
      <c r="N134" s="243">
        <v>553464</v>
      </c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</row>
    <row r="135" spans="1:24" ht="15">
      <c r="A135" s="234" t="s">
        <v>366</v>
      </c>
      <c r="B135" s="234" t="s">
        <v>366</v>
      </c>
      <c r="C135" s="235" t="s">
        <v>366</v>
      </c>
      <c r="D135" s="236" t="s">
        <v>120</v>
      </c>
      <c r="E135" s="237" t="s">
        <v>316</v>
      </c>
      <c r="F135" s="238" t="s">
        <v>20</v>
      </c>
      <c r="G135" s="236" t="s">
        <v>367</v>
      </c>
      <c r="H135" s="236" t="s">
        <v>368</v>
      </c>
      <c r="I135" s="238" t="s">
        <v>321</v>
      </c>
      <c r="J135" s="239" t="s">
        <v>306</v>
      </c>
      <c r="K135" s="240" t="s">
        <v>306</v>
      </c>
      <c r="L135" s="241">
        <v>789.616869</v>
      </c>
      <c r="M135" s="242">
        <v>9992.33465</v>
      </c>
      <c r="N135" s="243">
        <v>7890116</v>
      </c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</row>
    <row r="136" spans="1:24" ht="15">
      <c r="A136" s="234" t="s">
        <v>366</v>
      </c>
      <c r="B136" s="234" t="s">
        <v>366</v>
      </c>
      <c r="C136" s="235" t="s">
        <v>366</v>
      </c>
      <c r="D136" s="236" t="s">
        <v>121</v>
      </c>
      <c r="E136" s="237" t="s">
        <v>316</v>
      </c>
      <c r="F136" s="238" t="s">
        <v>20</v>
      </c>
      <c r="G136" s="236" t="s">
        <v>367</v>
      </c>
      <c r="H136" s="236" t="s">
        <v>368</v>
      </c>
      <c r="I136" s="238" t="s">
        <v>321</v>
      </c>
      <c r="J136" s="239" t="s">
        <v>306</v>
      </c>
      <c r="K136" s="240" t="s">
        <v>306</v>
      </c>
      <c r="L136" s="241">
        <v>61.612287</v>
      </c>
      <c r="M136" s="242">
        <v>9992.334646</v>
      </c>
      <c r="N136" s="243">
        <v>615650.59</v>
      </c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</row>
    <row r="137" spans="1:24" ht="26.25">
      <c r="A137" s="234" t="s">
        <v>369</v>
      </c>
      <c r="B137" s="234" t="s">
        <v>369</v>
      </c>
      <c r="C137" s="235" t="s">
        <v>369</v>
      </c>
      <c r="D137" s="236" t="s">
        <v>115</v>
      </c>
      <c r="E137" s="237" t="s">
        <v>301</v>
      </c>
      <c r="F137" s="238" t="s">
        <v>302</v>
      </c>
      <c r="G137" s="236" t="s">
        <v>370</v>
      </c>
      <c r="H137" s="236" t="s">
        <v>371</v>
      </c>
      <c r="I137" s="238" t="s">
        <v>305</v>
      </c>
      <c r="J137" s="239" t="s">
        <v>306</v>
      </c>
      <c r="K137" s="240" t="s">
        <v>306</v>
      </c>
      <c r="L137" s="241">
        <v>0</v>
      </c>
      <c r="M137" s="242">
        <v>0</v>
      </c>
      <c r="N137" s="243">
        <v>17500000</v>
      </c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</row>
    <row r="138" spans="1:24" ht="26.25">
      <c r="A138" s="234" t="s">
        <v>369</v>
      </c>
      <c r="B138" s="234" t="s">
        <v>369</v>
      </c>
      <c r="C138" s="235" t="s">
        <v>369</v>
      </c>
      <c r="D138" s="236" t="s">
        <v>115</v>
      </c>
      <c r="E138" s="237" t="s">
        <v>301</v>
      </c>
      <c r="F138" s="238" t="s">
        <v>302</v>
      </c>
      <c r="G138" s="236" t="s">
        <v>372</v>
      </c>
      <c r="H138" s="236" t="s">
        <v>373</v>
      </c>
      <c r="I138" s="238" t="s">
        <v>305</v>
      </c>
      <c r="J138" s="239" t="s">
        <v>306</v>
      </c>
      <c r="K138" s="240" t="s">
        <v>306</v>
      </c>
      <c r="L138" s="241">
        <v>0</v>
      </c>
      <c r="M138" s="242">
        <v>0</v>
      </c>
      <c r="N138" s="243">
        <v>25000000</v>
      </c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</row>
    <row r="139" spans="1:24" ht="15">
      <c r="A139" s="234" t="s">
        <v>369</v>
      </c>
      <c r="B139" s="234" t="s">
        <v>369</v>
      </c>
      <c r="C139" s="235" t="s">
        <v>369</v>
      </c>
      <c r="D139" s="236" t="s">
        <v>115</v>
      </c>
      <c r="E139" s="237" t="s">
        <v>301</v>
      </c>
      <c r="F139" s="238" t="s">
        <v>302</v>
      </c>
      <c r="G139" s="236" t="s">
        <v>374</v>
      </c>
      <c r="H139" s="236" t="s">
        <v>375</v>
      </c>
      <c r="I139" s="238" t="s">
        <v>305</v>
      </c>
      <c r="J139" s="239" t="s">
        <v>306</v>
      </c>
      <c r="K139" s="240" t="s">
        <v>306</v>
      </c>
      <c r="L139" s="241">
        <v>20</v>
      </c>
      <c r="M139" s="242">
        <v>999999.999999</v>
      </c>
      <c r="N139" s="243">
        <v>20000000</v>
      </c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</row>
    <row r="140" spans="1:24" ht="26.25">
      <c r="A140" s="234" t="s">
        <v>369</v>
      </c>
      <c r="B140" s="234" t="s">
        <v>369</v>
      </c>
      <c r="C140" s="235" t="s">
        <v>369</v>
      </c>
      <c r="D140" s="236" t="s">
        <v>116</v>
      </c>
      <c r="E140" s="237" t="s">
        <v>301</v>
      </c>
      <c r="F140" s="238" t="s">
        <v>302</v>
      </c>
      <c r="G140" s="236" t="s">
        <v>376</v>
      </c>
      <c r="H140" s="236" t="s">
        <v>377</v>
      </c>
      <c r="I140" s="238" t="s">
        <v>305</v>
      </c>
      <c r="J140" s="239" t="s">
        <v>306</v>
      </c>
      <c r="K140" s="240" t="s">
        <v>306</v>
      </c>
      <c r="L140" s="241">
        <v>0</v>
      </c>
      <c r="M140" s="242">
        <v>0</v>
      </c>
      <c r="N140" s="243">
        <v>33750000</v>
      </c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</row>
    <row r="141" spans="1:24" ht="26.25">
      <c r="A141" s="234" t="s">
        <v>369</v>
      </c>
      <c r="B141" s="234" t="s">
        <v>369</v>
      </c>
      <c r="C141" s="235" t="s">
        <v>369</v>
      </c>
      <c r="D141" s="236" t="s">
        <v>116</v>
      </c>
      <c r="E141" s="237" t="s">
        <v>301</v>
      </c>
      <c r="F141" s="238" t="s">
        <v>302</v>
      </c>
      <c r="G141" s="236" t="s">
        <v>378</v>
      </c>
      <c r="H141" s="236" t="s">
        <v>379</v>
      </c>
      <c r="I141" s="238" t="s">
        <v>305</v>
      </c>
      <c r="J141" s="239" t="s">
        <v>306</v>
      </c>
      <c r="K141" s="240" t="s">
        <v>306</v>
      </c>
      <c r="L141" s="241">
        <v>0</v>
      </c>
      <c r="M141" s="242">
        <v>0</v>
      </c>
      <c r="N141" s="243">
        <v>2000000</v>
      </c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</row>
    <row r="142" spans="1:24" ht="15">
      <c r="A142" s="234" t="s">
        <v>369</v>
      </c>
      <c r="B142" s="234" t="s">
        <v>369</v>
      </c>
      <c r="C142" s="235" t="s">
        <v>369</v>
      </c>
      <c r="D142" s="236" t="s">
        <v>116</v>
      </c>
      <c r="E142" s="237" t="s">
        <v>316</v>
      </c>
      <c r="F142" s="238" t="s">
        <v>20</v>
      </c>
      <c r="G142" s="236" t="s">
        <v>380</v>
      </c>
      <c r="H142" s="236" t="s">
        <v>381</v>
      </c>
      <c r="I142" s="238" t="s">
        <v>321</v>
      </c>
      <c r="J142" s="239" t="s">
        <v>306</v>
      </c>
      <c r="K142" s="240" t="s">
        <v>306</v>
      </c>
      <c r="L142" s="241">
        <v>50.038356</v>
      </c>
      <c r="M142" s="242">
        <v>9992.33468</v>
      </c>
      <c r="N142" s="243">
        <v>500000</v>
      </c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</row>
    <row r="143" spans="1:24" ht="15">
      <c r="A143" s="234" t="s">
        <v>369</v>
      </c>
      <c r="B143" s="234" t="s">
        <v>369</v>
      </c>
      <c r="C143" s="235" t="s">
        <v>369</v>
      </c>
      <c r="D143" s="236" t="s">
        <v>117</v>
      </c>
      <c r="E143" s="237" t="s">
        <v>301</v>
      </c>
      <c r="F143" s="238" t="s">
        <v>302</v>
      </c>
      <c r="G143" s="236" t="s">
        <v>382</v>
      </c>
      <c r="H143" s="236" t="s">
        <v>383</v>
      </c>
      <c r="I143" s="238" t="s">
        <v>305</v>
      </c>
      <c r="J143" s="239" t="s">
        <v>306</v>
      </c>
      <c r="K143" s="240" t="s">
        <v>306</v>
      </c>
      <c r="L143" s="241">
        <v>6</v>
      </c>
      <c r="M143" s="242">
        <v>469086.091667</v>
      </c>
      <c r="N143" s="243">
        <v>2814516.55</v>
      </c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</row>
    <row r="144" spans="1:24" ht="26.25">
      <c r="A144" s="234" t="s">
        <v>369</v>
      </c>
      <c r="B144" s="234" t="s">
        <v>369</v>
      </c>
      <c r="C144" s="235" t="s">
        <v>369</v>
      </c>
      <c r="D144" s="236" t="s">
        <v>117</v>
      </c>
      <c r="E144" s="237" t="s">
        <v>301</v>
      </c>
      <c r="F144" s="238" t="s">
        <v>302</v>
      </c>
      <c r="G144" s="236" t="s">
        <v>384</v>
      </c>
      <c r="H144" s="236" t="s">
        <v>385</v>
      </c>
      <c r="I144" s="238" t="s">
        <v>305</v>
      </c>
      <c r="J144" s="239" t="s">
        <v>306</v>
      </c>
      <c r="K144" s="240" t="s">
        <v>306</v>
      </c>
      <c r="L144" s="241">
        <v>0</v>
      </c>
      <c r="M144" s="242">
        <v>0</v>
      </c>
      <c r="N144" s="243">
        <v>27500000</v>
      </c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</row>
    <row r="145" spans="1:24" ht="26.25">
      <c r="A145" s="234" t="s">
        <v>369</v>
      </c>
      <c r="B145" s="234" t="s">
        <v>369</v>
      </c>
      <c r="C145" s="235" t="s">
        <v>369</v>
      </c>
      <c r="D145" s="236" t="s">
        <v>117</v>
      </c>
      <c r="E145" s="237" t="s">
        <v>301</v>
      </c>
      <c r="F145" s="238" t="s">
        <v>302</v>
      </c>
      <c r="G145" s="236" t="s">
        <v>386</v>
      </c>
      <c r="H145" s="236" t="s">
        <v>387</v>
      </c>
      <c r="I145" s="238" t="s">
        <v>305</v>
      </c>
      <c r="J145" s="239" t="s">
        <v>306</v>
      </c>
      <c r="K145" s="240" t="s">
        <v>306</v>
      </c>
      <c r="L145" s="241">
        <v>0</v>
      </c>
      <c r="M145" s="242">
        <v>0</v>
      </c>
      <c r="N145" s="243">
        <v>1000000</v>
      </c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</row>
    <row r="146" spans="1:24" ht="15">
      <c r="A146" s="234" t="s">
        <v>369</v>
      </c>
      <c r="B146" s="234" t="s">
        <v>369</v>
      </c>
      <c r="C146" s="235" t="s">
        <v>369</v>
      </c>
      <c r="D146" s="236" t="s">
        <v>117</v>
      </c>
      <c r="E146" s="237" t="s">
        <v>316</v>
      </c>
      <c r="F146" s="238" t="s">
        <v>20</v>
      </c>
      <c r="G146" s="236" t="s">
        <v>380</v>
      </c>
      <c r="H146" s="236" t="s">
        <v>381</v>
      </c>
      <c r="I146" s="238" t="s">
        <v>321</v>
      </c>
      <c r="J146" s="239" t="s">
        <v>306</v>
      </c>
      <c r="K146" s="240" t="s">
        <v>306</v>
      </c>
      <c r="L146" s="241">
        <v>600.460274</v>
      </c>
      <c r="M146" s="242">
        <v>9992.334647</v>
      </c>
      <c r="N146" s="243">
        <v>6000000</v>
      </c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</row>
    <row r="147" spans="1:24" ht="26.25">
      <c r="A147" s="234" t="s">
        <v>369</v>
      </c>
      <c r="B147" s="234" t="s">
        <v>369</v>
      </c>
      <c r="C147" s="235" t="s">
        <v>369</v>
      </c>
      <c r="D147" s="236" t="s">
        <v>118</v>
      </c>
      <c r="E147" s="237" t="s">
        <v>301</v>
      </c>
      <c r="F147" s="238" t="s">
        <v>302</v>
      </c>
      <c r="G147" s="236" t="s">
        <v>388</v>
      </c>
      <c r="H147" s="236" t="s">
        <v>389</v>
      </c>
      <c r="I147" s="238" t="s">
        <v>305</v>
      </c>
      <c r="J147" s="239" t="s">
        <v>306</v>
      </c>
      <c r="K147" s="240" t="s">
        <v>306</v>
      </c>
      <c r="L147" s="241">
        <v>0</v>
      </c>
      <c r="M147" s="242">
        <v>0</v>
      </c>
      <c r="N147" s="243">
        <v>16250000</v>
      </c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</row>
    <row r="148" spans="1:24" ht="26.25">
      <c r="A148" s="234" t="s">
        <v>369</v>
      </c>
      <c r="B148" s="234" t="s">
        <v>369</v>
      </c>
      <c r="C148" s="235" t="s">
        <v>369</v>
      </c>
      <c r="D148" s="236" t="s">
        <v>118</v>
      </c>
      <c r="E148" s="237" t="s">
        <v>301</v>
      </c>
      <c r="F148" s="238" t="s">
        <v>302</v>
      </c>
      <c r="G148" s="236" t="s">
        <v>390</v>
      </c>
      <c r="H148" s="236" t="s">
        <v>391</v>
      </c>
      <c r="I148" s="238" t="s">
        <v>305</v>
      </c>
      <c r="J148" s="239" t="s">
        <v>306</v>
      </c>
      <c r="K148" s="240" t="s">
        <v>306</v>
      </c>
      <c r="L148" s="241">
        <v>0</v>
      </c>
      <c r="M148" s="242">
        <v>0</v>
      </c>
      <c r="N148" s="243">
        <v>2000000</v>
      </c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</row>
    <row r="149" spans="1:24" ht="15">
      <c r="A149" s="234" t="s">
        <v>369</v>
      </c>
      <c r="B149" s="234" t="s">
        <v>369</v>
      </c>
      <c r="C149" s="235" t="s">
        <v>369</v>
      </c>
      <c r="D149" s="236" t="s">
        <v>118</v>
      </c>
      <c r="E149" s="237" t="s">
        <v>316</v>
      </c>
      <c r="F149" s="238" t="s">
        <v>20</v>
      </c>
      <c r="G149" s="236" t="s">
        <v>380</v>
      </c>
      <c r="H149" s="236" t="s">
        <v>381</v>
      </c>
      <c r="I149" s="238" t="s">
        <v>321</v>
      </c>
      <c r="J149" s="239" t="s">
        <v>306</v>
      </c>
      <c r="K149" s="240" t="s">
        <v>306</v>
      </c>
      <c r="L149" s="241">
        <v>200.153425</v>
      </c>
      <c r="M149" s="242">
        <v>9992.33463</v>
      </c>
      <c r="N149" s="243">
        <v>2000000</v>
      </c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</row>
    <row r="150" spans="1:24" ht="15">
      <c r="A150" s="234" t="s">
        <v>369</v>
      </c>
      <c r="B150" s="234" t="s">
        <v>369</v>
      </c>
      <c r="C150" s="235" t="s">
        <v>369</v>
      </c>
      <c r="D150" s="236" t="s">
        <v>120</v>
      </c>
      <c r="E150" s="237" t="s">
        <v>316</v>
      </c>
      <c r="F150" s="238" t="s">
        <v>20</v>
      </c>
      <c r="G150" s="236" t="s">
        <v>380</v>
      </c>
      <c r="H150" s="236" t="s">
        <v>381</v>
      </c>
      <c r="I150" s="238" t="s">
        <v>321</v>
      </c>
      <c r="J150" s="239" t="s">
        <v>306</v>
      </c>
      <c r="K150" s="240" t="s">
        <v>306</v>
      </c>
      <c r="L150" s="241">
        <v>50.038356</v>
      </c>
      <c r="M150" s="242">
        <v>9992.33468</v>
      </c>
      <c r="N150" s="243">
        <v>500000</v>
      </c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</row>
    <row r="151" spans="1:24" ht="15">
      <c r="A151" s="234" t="s">
        <v>369</v>
      </c>
      <c r="B151" s="234" t="s">
        <v>369</v>
      </c>
      <c r="C151" s="235" t="s">
        <v>369</v>
      </c>
      <c r="D151" s="236" t="s">
        <v>121</v>
      </c>
      <c r="E151" s="237" t="s">
        <v>316</v>
      </c>
      <c r="F151" s="238" t="s">
        <v>20</v>
      </c>
      <c r="G151" s="236" t="s">
        <v>380</v>
      </c>
      <c r="H151" s="236" t="s">
        <v>381</v>
      </c>
      <c r="I151" s="238" t="s">
        <v>321</v>
      </c>
      <c r="J151" s="239" t="s">
        <v>306</v>
      </c>
      <c r="K151" s="240" t="s">
        <v>306</v>
      </c>
      <c r="L151" s="241">
        <v>99.309589</v>
      </c>
      <c r="M151" s="242">
        <v>9992.334678</v>
      </c>
      <c r="N151" s="243">
        <v>992334.65</v>
      </c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</row>
    <row r="152" spans="1:6" ht="15">
      <c r="A152" s="14"/>
      <c r="B152" s="245"/>
      <c r="C152" s="14"/>
      <c r="D152" s="14"/>
      <c r="E152" s="14"/>
      <c r="F152" s="14"/>
    </row>
    <row r="153" spans="1:6" ht="15">
      <c r="A153" s="14"/>
      <c r="B153" s="245"/>
      <c r="C153" s="14"/>
      <c r="D153" s="246"/>
      <c r="E153" s="14"/>
      <c r="F153" s="14"/>
    </row>
    <row r="154" spans="1:6" ht="15">
      <c r="A154" s="14"/>
      <c r="B154" s="245"/>
      <c r="C154" s="14"/>
      <c r="D154" s="14"/>
      <c r="E154" s="14"/>
      <c r="F154" s="14"/>
    </row>
    <row r="155" spans="1:6" ht="15">
      <c r="A155" s="14"/>
      <c r="B155" s="245"/>
      <c r="C155" s="14"/>
      <c r="D155" s="14"/>
      <c r="E155" s="14"/>
      <c r="F155" s="247"/>
    </row>
    <row r="156" spans="1:6" ht="15">
      <c r="A156" s="14"/>
      <c r="B156" s="245"/>
      <c r="C156" s="14"/>
      <c r="D156" s="14"/>
      <c r="E156" s="14"/>
      <c r="F156" s="247"/>
    </row>
    <row r="161" ht="15">
      <c r="D161" s="16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6"/>
  <sheetViews>
    <sheetView zoomScale="145" zoomScaleNormal="145" zoomScalePageLayoutView="0" workbookViewId="0" topLeftCell="A13">
      <selection activeCell="A20" sqref="A20"/>
    </sheetView>
  </sheetViews>
  <sheetFormatPr defaultColWidth="9.140625" defaultRowHeight="15"/>
  <cols>
    <col min="1" max="1" width="14.00390625" style="0" bestFit="1" customWidth="1"/>
    <col min="2" max="2" width="12.28125" style="0" bestFit="1" customWidth="1"/>
  </cols>
  <sheetData>
    <row r="1" spans="1:2" ht="15">
      <c r="A1" t="s">
        <v>84</v>
      </c>
      <c r="B1" t="s">
        <v>85</v>
      </c>
    </row>
    <row r="2" spans="1:2" ht="15">
      <c r="A2" s="59" t="s">
        <v>58</v>
      </c>
      <c r="B2" s="59" t="s">
        <v>68</v>
      </c>
    </row>
    <row r="3" spans="1:2" ht="15">
      <c r="A3" s="59" t="s">
        <v>57</v>
      </c>
      <c r="B3" s="59" t="s">
        <v>68</v>
      </c>
    </row>
    <row r="4" spans="1:2" ht="15">
      <c r="A4" s="59" t="s">
        <v>65</v>
      </c>
      <c r="B4" s="59" t="s">
        <v>18</v>
      </c>
    </row>
    <row r="5" spans="1:2" ht="15">
      <c r="A5" s="59" t="s">
        <v>72</v>
      </c>
      <c r="B5" s="59" t="s">
        <v>18</v>
      </c>
    </row>
    <row r="6" spans="1:2" ht="15">
      <c r="A6" s="59" t="s">
        <v>77</v>
      </c>
      <c r="B6" s="59" t="s">
        <v>18</v>
      </c>
    </row>
    <row r="7" spans="1:2" ht="15">
      <c r="A7" s="59" t="s">
        <v>78</v>
      </c>
      <c r="B7" s="59" t="s">
        <v>18</v>
      </c>
    </row>
    <row r="8" spans="1:2" ht="15">
      <c r="A8" s="59" t="s">
        <v>80</v>
      </c>
      <c r="B8" s="59" t="s">
        <v>18</v>
      </c>
    </row>
    <row r="9" spans="1:2" ht="15">
      <c r="A9" s="59" t="s">
        <v>59</v>
      </c>
      <c r="B9" s="59" t="s">
        <v>68</v>
      </c>
    </row>
    <row r="10" spans="1:2" ht="15">
      <c r="A10" s="59" t="s">
        <v>64</v>
      </c>
      <c r="B10" s="59" t="s">
        <v>68</v>
      </c>
    </row>
    <row r="11" spans="1:2" ht="15">
      <c r="A11" s="59" t="s">
        <v>82</v>
      </c>
      <c r="B11" s="59" t="s">
        <v>7</v>
      </c>
    </row>
    <row r="12" spans="1:2" ht="15">
      <c r="A12" s="59" t="s">
        <v>63</v>
      </c>
      <c r="B12" s="59" t="s">
        <v>7</v>
      </c>
    </row>
    <row r="13" spans="1:2" ht="15">
      <c r="A13" s="59" t="s">
        <v>61</v>
      </c>
      <c r="B13" s="59" t="s">
        <v>7</v>
      </c>
    </row>
    <row r="14" spans="1:2" ht="15">
      <c r="A14" s="59" t="s">
        <v>66</v>
      </c>
      <c r="B14" s="59" t="s">
        <v>7</v>
      </c>
    </row>
    <row r="15" spans="1:2" ht="15">
      <c r="A15" s="59" t="s">
        <v>55</v>
      </c>
      <c r="B15" s="59" t="s">
        <v>7</v>
      </c>
    </row>
    <row r="16" spans="1:2" ht="15">
      <c r="A16" s="59" t="s">
        <v>52</v>
      </c>
      <c r="B16" s="59" t="s">
        <v>15</v>
      </c>
    </row>
    <row r="17" spans="1:2" ht="15">
      <c r="A17" s="59" t="s">
        <v>69</v>
      </c>
      <c r="B17" s="59" t="s">
        <v>15</v>
      </c>
    </row>
    <row r="18" spans="1:2" ht="15">
      <c r="A18" s="59" t="s">
        <v>60</v>
      </c>
      <c r="B18" s="59" t="s">
        <v>89</v>
      </c>
    </row>
    <row r="19" spans="1:2" ht="15">
      <c r="A19" s="59" t="s">
        <v>56</v>
      </c>
      <c r="B19" s="59" t="s">
        <v>68</v>
      </c>
    </row>
    <row r="20" spans="1:2" ht="15">
      <c r="A20" s="59" t="s">
        <v>50</v>
      </c>
      <c r="B20" s="59" t="s">
        <v>100</v>
      </c>
    </row>
    <row r="21" spans="1:2" ht="15">
      <c r="A21" s="59" t="s">
        <v>70</v>
      </c>
      <c r="B21" s="59" t="s">
        <v>13</v>
      </c>
    </row>
    <row r="22" spans="1:2" ht="15">
      <c r="A22" s="59" t="s">
        <v>51</v>
      </c>
      <c r="B22" s="59" t="s">
        <v>13</v>
      </c>
    </row>
    <row r="23" spans="1:2" ht="15">
      <c r="A23" s="59" t="s">
        <v>74</v>
      </c>
      <c r="B23" s="59" t="s">
        <v>88</v>
      </c>
    </row>
    <row r="24" spans="1:2" ht="15">
      <c r="A24" s="59" t="s">
        <v>75</v>
      </c>
      <c r="B24" s="59" t="s">
        <v>88</v>
      </c>
    </row>
    <row r="25" spans="1:2" ht="15">
      <c r="A25" s="59" t="s">
        <v>71</v>
      </c>
      <c r="B25" s="59" t="s">
        <v>25</v>
      </c>
    </row>
    <row r="26" spans="1:2" ht="15">
      <c r="A26" s="59" t="s">
        <v>73</v>
      </c>
      <c r="B26" s="59" t="s">
        <v>25</v>
      </c>
    </row>
    <row r="27" spans="1:2" ht="15">
      <c r="A27" s="59" t="s">
        <v>79</v>
      </c>
      <c r="B27" s="59" t="s">
        <v>25</v>
      </c>
    </row>
    <row r="28" spans="1:2" ht="15">
      <c r="A28" s="59" t="s">
        <v>81</v>
      </c>
      <c r="B28" s="59" t="s">
        <v>25</v>
      </c>
    </row>
    <row r="29" spans="1:2" ht="15">
      <c r="A29" s="60" t="s">
        <v>76</v>
      </c>
      <c r="B29" s="60" t="s">
        <v>86</v>
      </c>
    </row>
    <row r="30" spans="1:2" ht="15">
      <c r="A30" s="59" t="s">
        <v>90</v>
      </c>
      <c r="B30" s="61" t="s">
        <v>95</v>
      </c>
    </row>
    <row r="31" spans="1:2" ht="15">
      <c r="A31" s="59" t="s">
        <v>91</v>
      </c>
      <c r="B31" s="61" t="s">
        <v>95</v>
      </c>
    </row>
    <row r="32" spans="1:2" ht="15">
      <c r="A32" s="59" t="s">
        <v>92</v>
      </c>
      <c r="B32" s="61" t="s">
        <v>95</v>
      </c>
    </row>
    <row r="33" spans="1:2" ht="15">
      <c r="A33" s="59" t="s">
        <v>93</v>
      </c>
      <c r="B33" s="61" t="s">
        <v>95</v>
      </c>
    </row>
    <row r="34" spans="1:2" ht="15">
      <c r="A34" s="59" t="s">
        <v>94</v>
      </c>
      <c r="B34" s="61" t="s">
        <v>95</v>
      </c>
    </row>
    <row r="35" spans="1:2" ht="15">
      <c r="A35" s="59" t="s">
        <v>62</v>
      </c>
      <c r="B35" s="59" t="s">
        <v>87</v>
      </c>
    </row>
    <row r="36" spans="1:2" ht="15">
      <c r="A36" s="59" t="s">
        <v>54</v>
      </c>
      <c r="B36" s="59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6" sqref="A6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</cols>
  <sheetData>
    <row r="1" spans="1:2" ht="15">
      <c r="A1" s="1" t="s">
        <v>26</v>
      </c>
      <c r="B1" s="2"/>
    </row>
    <row r="2" spans="1:2" ht="15.75" customHeight="1">
      <c r="A2" s="1" t="s">
        <v>27</v>
      </c>
      <c r="B2" s="5"/>
    </row>
    <row r="3" spans="1:2" ht="15">
      <c r="A3" s="1" t="s">
        <v>28</v>
      </c>
      <c r="B3" s="2"/>
    </row>
    <row r="4" spans="1:2" ht="15">
      <c r="A4" s="1" t="s">
        <v>29</v>
      </c>
      <c r="B4" s="6"/>
    </row>
    <row r="5" spans="1:2" ht="15">
      <c r="A5" s="1" t="s">
        <v>30</v>
      </c>
      <c r="B5" s="6" t="s">
        <v>31</v>
      </c>
    </row>
    <row r="6" spans="1:2" ht="15">
      <c r="A6" s="1" t="s">
        <v>32</v>
      </c>
      <c r="B6" s="6"/>
    </row>
    <row r="7" spans="1:2" ht="15">
      <c r="A7" s="1" t="s">
        <v>33</v>
      </c>
      <c r="B7" s="7"/>
    </row>
    <row r="8" spans="1:2" ht="15">
      <c r="A8" s="1" t="s">
        <v>34</v>
      </c>
      <c r="B8" s="2"/>
    </row>
    <row r="10" spans="1:2" ht="15">
      <c r="A10" s="3" t="s">
        <v>35</v>
      </c>
      <c r="B10" s="4"/>
    </row>
    <row r="11" spans="1:2" ht="15">
      <c r="A11" s="21" t="s">
        <v>36</v>
      </c>
      <c r="B11" t="s">
        <v>37</v>
      </c>
    </row>
    <row r="12" spans="1:2" ht="15">
      <c r="A12" t="s">
        <v>38</v>
      </c>
      <c r="B12" t="s">
        <v>39</v>
      </c>
    </row>
    <row r="13" spans="1:2" ht="15">
      <c r="A13" t="s">
        <v>40</v>
      </c>
      <c r="B13" t="s">
        <v>41</v>
      </c>
    </row>
    <row r="14" spans="1:2" ht="15">
      <c r="A14" t="s">
        <v>42</v>
      </c>
      <c r="B14" t="s">
        <v>43</v>
      </c>
    </row>
    <row r="15" spans="1:2" ht="15">
      <c r="A15" t="s">
        <v>44</v>
      </c>
      <c r="B15" t="s">
        <v>45</v>
      </c>
    </row>
    <row r="16" spans="1:2" ht="15">
      <c r="A16" t="s">
        <v>46</v>
      </c>
      <c r="B16" t="s">
        <v>47</v>
      </c>
    </row>
    <row r="17" spans="1:2" ht="15">
      <c r="A17" t="s">
        <v>48</v>
      </c>
      <c r="B17" t="s">
        <v>49</v>
      </c>
    </row>
    <row r="19" ht="15">
      <c r="B19" s="39"/>
    </row>
    <row r="20" ht="15">
      <c r="B20" s="10"/>
    </row>
    <row r="21" ht="15">
      <c r="B21" s="10"/>
    </row>
    <row r="22" ht="15">
      <c r="B22" s="10"/>
    </row>
    <row r="23" ht="15">
      <c r="B23" s="10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2" bestFit="1" customWidth="1"/>
    <col min="2" max="2" width="40.8515625" style="0" bestFit="1" customWidth="1"/>
    <col min="3" max="3" width="21.00390625" style="0" bestFit="1" customWidth="1"/>
    <col min="4" max="4" width="13.421875" style="0" bestFit="1" customWidth="1"/>
    <col min="5" max="5" width="11.8515625" style="0" bestFit="1" customWidth="1"/>
    <col min="6" max="6" width="19.421875" style="0" bestFit="1" customWidth="1"/>
    <col min="7" max="7" width="15.14062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65"/>
    </row>
    <row r="2" spans="1:7" ht="15">
      <c r="A2" s="63" t="s">
        <v>102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9" ht="26.25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2"/>
      <c r="B5" s="32"/>
      <c r="C5" s="23"/>
      <c r="D5" s="23"/>
      <c r="E5" s="22"/>
      <c r="F5" s="24"/>
      <c r="G5" s="25"/>
    </row>
    <row r="6" spans="1:7" ht="15">
      <c r="A6" s="26"/>
      <c r="B6" s="66" t="s">
        <v>97</v>
      </c>
      <c r="C6" s="31"/>
      <c r="D6" s="31"/>
      <c r="E6" s="27"/>
      <c r="F6" s="27"/>
      <c r="G6" s="38"/>
    </row>
    <row r="7" spans="1:7" ht="15">
      <c r="A7" s="46">
        <v>1</v>
      </c>
      <c r="B7" s="26" t="s">
        <v>9</v>
      </c>
      <c r="C7" s="31" t="str">
        <f>VLOOKUP(D7,'[1]Rating'!$A$2:$B$36,2,0)</f>
        <v>ICRA B+</v>
      </c>
      <c r="D7" s="31" t="s">
        <v>50</v>
      </c>
      <c r="E7" s="27">
        <v>619</v>
      </c>
      <c r="F7" s="27">
        <v>7854.935096599999</v>
      </c>
      <c r="G7" s="40">
        <v>0.16486708234994327</v>
      </c>
    </row>
    <row r="8" spans="1:7" ht="15">
      <c r="A8" s="46">
        <v>2</v>
      </c>
      <c r="B8" s="26" t="s">
        <v>16</v>
      </c>
      <c r="C8" s="31" t="str">
        <f>VLOOKUP(D8,'[1]Rating'!$A$2:$B$36,2,0)</f>
        <v>ICRA BBB+</v>
      </c>
      <c r="D8" s="31" t="s">
        <v>69</v>
      </c>
      <c r="E8" s="27">
        <v>458496</v>
      </c>
      <c r="F8" s="27">
        <v>4584.96</v>
      </c>
      <c r="G8" s="40">
        <v>0.09623363765518449</v>
      </c>
    </row>
    <row r="9" spans="1:7" ht="15">
      <c r="A9" s="46">
        <v>3</v>
      </c>
      <c r="B9" s="26" t="s">
        <v>12</v>
      </c>
      <c r="C9" s="31" t="str">
        <f>VLOOKUP(D9,'[1]Rating'!$A$2:$B$36,2,0)</f>
        <v>ICRA D</v>
      </c>
      <c r="D9" s="31" t="s">
        <v>70</v>
      </c>
      <c r="E9" s="27">
        <v>299</v>
      </c>
      <c r="F9" s="27">
        <v>3785.5147012</v>
      </c>
      <c r="G9" s="40">
        <v>0.07945409558505521</v>
      </c>
    </row>
    <row r="10" spans="1:7" ht="15">
      <c r="A10" s="46">
        <v>4</v>
      </c>
      <c r="B10" s="26" t="s">
        <v>83</v>
      </c>
      <c r="C10" s="31" t="str">
        <f>VLOOKUP(D10,'[1]Rating'!$A$2:$B$36,2,0)</f>
        <v>IND A+</v>
      </c>
      <c r="D10" s="31" t="s">
        <v>91</v>
      </c>
      <c r="E10" s="27">
        <v>200</v>
      </c>
      <c r="F10" s="27">
        <v>2000</v>
      </c>
      <c r="G10" s="40">
        <v>0.04197796170748904</v>
      </c>
    </row>
    <row r="11" spans="1:7" ht="15">
      <c r="A11" s="46"/>
      <c r="B11" s="26"/>
      <c r="C11" s="31"/>
      <c r="D11" s="31"/>
      <c r="E11" s="27"/>
      <c r="F11" s="27"/>
      <c r="G11" s="38"/>
    </row>
    <row r="12" spans="1:7" ht="15">
      <c r="A12" s="46"/>
      <c r="B12" s="32" t="s">
        <v>53</v>
      </c>
      <c r="C12" s="31"/>
      <c r="D12" s="31"/>
      <c r="E12" s="27"/>
      <c r="F12" s="27"/>
      <c r="G12" s="38"/>
    </row>
    <row r="13" spans="1:7" ht="15">
      <c r="A13" s="46">
        <v>5</v>
      </c>
      <c r="B13" s="26" t="s">
        <v>103</v>
      </c>
      <c r="C13" s="31" t="str">
        <f>VLOOKUP(D13,'[1]Rating'!$A$2:$B$36,2,0)</f>
        <v>CARE BBB+</v>
      </c>
      <c r="D13" s="31" t="s">
        <v>71</v>
      </c>
      <c r="E13" s="27">
        <v>650</v>
      </c>
      <c r="F13" s="27">
        <v>6299.9999998</v>
      </c>
      <c r="G13" s="40">
        <v>0.1322305793743927</v>
      </c>
    </row>
    <row r="14" spans="1:7" ht="15">
      <c r="A14" s="46">
        <v>6</v>
      </c>
      <c r="B14" s="26" t="s">
        <v>101</v>
      </c>
      <c r="C14" s="31" t="str">
        <f>VLOOKUP(D14,'[1]Rating'!$A$2:$B$36,2,0)</f>
        <v>Unrated</v>
      </c>
      <c r="D14" s="31" t="s">
        <v>59</v>
      </c>
      <c r="E14" s="27">
        <v>552</v>
      </c>
      <c r="F14" s="27">
        <v>4996.9087191</v>
      </c>
      <c r="G14" s="40">
        <v>0.10488002143309896</v>
      </c>
    </row>
    <row r="15" spans="1:7" ht="15">
      <c r="A15" s="46">
        <v>7</v>
      </c>
      <c r="B15" s="26" t="s">
        <v>8</v>
      </c>
      <c r="C15" s="31" t="str">
        <f>VLOOKUP(D15,'[1]Rating'!$A$2:$B$36,2,0)</f>
        <v>Unrated</v>
      </c>
      <c r="D15" s="31" t="s">
        <v>54</v>
      </c>
      <c r="E15" s="27">
        <v>380</v>
      </c>
      <c r="F15" s="27">
        <v>3420</v>
      </c>
      <c r="G15" s="40">
        <v>0.07178231451980627</v>
      </c>
    </row>
    <row r="16" spans="1:7" ht="15">
      <c r="A16" s="46">
        <v>8</v>
      </c>
      <c r="B16" s="26" t="s">
        <v>6</v>
      </c>
      <c r="C16" s="31" t="str">
        <f>VLOOKUP(D16,'[1]Rating'!$A$2:$B$36,2,0)</f>
        <v>CARE A</v>
      </c>
      <c r="D16" s="31" t="s">
        <v>55</v>
      </c>
      <c r="E16" s="27">
        <v>261</v>
      </c>
      <c r="F16" s="27">
        <v>2610</v>
      </c>
      <c r="G16" s="40">
        <v>0.054781240028273205</v>
      </c>
    </row>
    <row r="17" spans="1:7" ht="15">
      <c r="A17" s="46">
        <v>9</v>
      </c>
      <c r="B17" s="26" t="s">
        <v>11</v>
      </c>
      <c r="C17" s="31" t="str">
        <f>VLOOKUP(D17,'[1]Rating'!$A$2:$B$36,2,0)</f>
        <v>Unrated</v>
      </c>
      <c r="D17" s="31" t="s">
        <v>56</v>
      </c>
      <c r="E17" s="27">
        <v>286</v>
      </c>
      <c r="F17" s="27">
        <v>1430</v>
      </c>
      <c r="G17" s="40">
        <v>0.030014242620854666</v>
      </c>
    </row>
    <row r="18" spans="1:7" ht="15">
      <c r="A18" s="46">
        <v>10</v>
      </c>
      <c r="B18" s="26" t="s">
        <v>104</v>
      </c>
      <c r="C18" s="31" t="str">
        <f>VLOOKUP(D18,'[1]Rating'!$A$2:$B$36,2,0)</f>
        <v>CARE A- (SO)</v>
      </c>
      <c r="D18" s="31" t="s">
        <v>72</v>
      </c>
      <c r="E18" s="27">
        <v>120</v>
      </c>
      <c r="F18" s="27">
        <v>1200</v>
      </c>
      <c r="G18" s="40">
        <v>0.025186777024493425</v>
      </c>
    </row>
    <row r="19" spans="1:7" ht="15">
      <c r="A19" s="46">
        <v>11</v>
      </c>
      <c r="B19" s="26" t="s">
        <v>14</v>
      </c>
      <c r="C19" s="31" t="s">
        <v>98</v>
      </c>
      <c r="D19" s="31" t="s">
        <v>60</v>
      </c>
      <c r="E19" s="27">
        <v>173</v>
      </c>
      <c r="F19" s="27">
        <v>865</v>
      </c>
      <c r="G19" s="40">
        <v>0.01815546843848901</v>
      </c>
    </row>
    <row r="20" spans="1:7" ht="15">
      <c r="A20" s="46">
        <v>12</v>
      </c>
      <c r="B20" s="26" t="s">
        <v>101</v>
      </c>
      <c r="C20" s="31" t="str">
        <f>VLOOKUP(D20,'[1]Rating'!$A$2:$B$36,2,0)</f>
        <v>Unrated</v>
      </c>
      <c r="D20" s="31" t="s">
        <v>64</v>
      </c>
      <c r="E20" s="27">
        <v>85</v>
      </c>
      <c r="F20" s="27">
        <v>757.7488878</v>
      </c>
      <c r="G20" s="40">
        <v>0.015904376897980407</v>
      </c>
    </row>
    <row r="21" spans="1:7" ht="15">
      <c r="A21" s="46">
        <v>13</v>
      </c>
      <c r="B21" s="26" t="s">
        <v>10</v>
      </c>
      <c r="C21" s="31" t="str">
        <f>VLOOKUP(D21,'[1]Rating'!$A$2:$B$36,2,0)</f>
        <v>Unrated</v>
      </c>
      <c r="D21" s="31" t="s">
        <v>57</v>
      </c>
      <c r="E21" s="27">
        <v>61000</v>
      </c>
      <c r="F21" s="27">
        <v>610</v>
      </c>
      <c r="G21" s="40">
        <v>0.01280327832078416</v>
      </c>
    </row>
    <row r="22" spans="1:7" ht="15">
      <c r="A22" s="46">
        <v>14</v>
      </c>
      <c r="B22" s="26" t="s">
        <v>6</v>
      </c>
      <c r="C22" s="31" t="str">
        <f>VLOOKUP(D22,'[1]Rating'!$A$2:$B$36,2,0)</f>
        <v>CARE A</v>
      </c>
      <c r="D22" s="31" t="s">
        <v>66</v>
      </c>
      <c r="E22" s="27">
        <v>47</v>
      </c>
      <c r="F22" s="27">
        <v>470</v>
      </c>
      <c r="G22" s="40">
        <v>0.009864821001259926</v>
      </c>
    </row>
    <row r="23" spans="1:7" ht="15">
      <c r="A23" s="46">
        <v>15</v>
      </c>
      <c r="B23" s="26" t="s">
        <v>6</v>
      </c>
      <c r="C23" s="31" t="str">
        <f>VLOOKUP(D23,'[1]Rating'!$A$2:$B$36,2,0)</f>
        <v>CARE A</v>
      </c>
      <c r="D23" s="31" t="s">
        <v>61</v>
      </c>
      <c r="E23" s="27">
        <v>40</v>
      </c>
      <c r="F23" s="27">
        <v>400</v>
      </c>
      <c r="G23" s="40">
        <v>0.00839559234149781</v>
      </c>
    </row>
    <row r="24" spans="1:7" ht="15">
      <c r="A24" s="46">
        <v>16</v>
      </c>
      <c r="B24" s="26" t="s">
        <v>17</v>
      </c>
      <c r="C24" s="31" t="str">
        <f>VLOOKUP(D24,'[1]Rating'!$A$2:$B$36,2,0)</f>
        <v>IND AA-</v>
      </c>
      <c r="D24" s="31" t="s">
        <v>62</v>
      </c>
      <c r="E24" s="27">
        <v>8749</v>
      </c>
      <c r="F24" s="27">
        <v>87.49</v>
      </c>
      <c r="G24" s="40">
        <v>0.001836325934894108</v>
      </c>
    </row>
    <row r="25" spans="1:7" ht="15">
      <c r="A25" s="46"/>
      <c r="B25" s="34" t="s">
        <v>19</v>
      </c>
      <c r="C25" s="28"/>
      <c r="D25" s="28"/>
      <c r="E25" s="29"/>
      <c r="F25" s="27">
        <v>41372.557404499996</v>
      </c>
      <c r="G25" s="40">
        <v>0.8683678152334966</v>
      </c>
    </row>
    <row r="26" spans="1:7" ht="15">
      <c r="A26" s="22"/>
      <c r="B26" s="32" t="s">
        <v>20</v>
      </c>
      <c r="C26" s="67"/>
      <c r="D26" s="23"/>
      <c r="E26" s="22"/>
      <c r="F26" s="24"/>
      <c r="G26" s="25"/>
    </row>
    <row r="27" spans="1:7" ht="15">
      <c r="A27" s="26"/>
      <c r="B27" s="26" t="s">
        <v>20</v>
      </c>
      <c r="C27" s="31"/>
      <c r="D27" s="31"/>
      <c r="E27" s="27"/>
      <c r="F27" s="27">
        <v>6205.016</v>
      </c>
      <c r="G27" s="40">
        <v>0.1302369620211784</v>
      </c>
    </row>
    <row r="28" spans="1:39" ht="15">
      <c r="A28" s="68"/>
      <c r="B28" s="34" t="s">
        <v>19</v>
      </c>
      <c r="C28" s="28"/>
      <c r="D28" s="28"/>
      <c r="E28" s="29"/>
      <c r="F28" s="27">
        <v>6205.016</v>
      </c>
      <c r="G28" s="40">
        <v>0.1302369620211784</v>
      </c>
      <c r="H28" s="11"/>
      <c r="I28" s="11"/>
      <c r="J28" s="11"/>
      <c r="K28" s="11"/>
      <c r="L28" s="11"/>
      <c r="M28" s="12"/>
      <c r="N28" s="12"/>
      <c r="O28" s="12"/>
      <c r="P28" s="12"/>
      <c r="Q28" s="11"/>
      <c r="R28" s="11"/>
      <c r="S28" s="11"/>
      <c r="T28" s="11"/>
      <c r="U28" s="11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3"/>
      <c r="AI28" s="13"/>
      <c r="AJ28" s="13"/>
      <c r="AK28" s="13"/>
      <c r="AL28" s="13"/>
      <c r="AM28" s="13"/>
    </row>
    <row r="29" spans="1:7" ht="15">
      <c r="A29" s="68"/>
      <c r="B29" s="36" t="s">
        <v>21</v>
      </c>
      <c r="C29" s="28"/>
      <c r="D29" s="28"/>
      <c r="E29" s="29"/>
      <c r="F29" s="30"/>
      <c r="G29" s="69"/>
    </row>
    <row r="30" spans="1:7" ht="15">
      <c r="A30" s="68"/>
      <c r="B30" s="36" t="s">
        <v>22</v>
      </c>
      <c r="C30" s="28"/>
      <c r="D30" s="28"/>
      <c r="E30" s="29"/>
      <c r="F30" s="27">
        <v>66.47405869999784</v>
      </c>
      <c r="G30" s="40">
        <v>0.0013952227453249977</v>
      </c>
    </row>
    <row r="31" spans="1:7" ht="15">
      <c r="A31" s="68"/>
      <c r="B31" s="36" t="s">
        <v>19</v>
      </c>
      <c r="C31" s="28"/>
      <c r="D31" s="28"/>
      <c r="E31" s="29"/>
      <c r="F31" s="27">
        <v>66.47405869999784</v>
      </c>
      <c r="G31" s="40">
        <v>0.0013952227453249977</v>
      </c>
    </row>
    <row r="32" spans="1:35" ht="15">
      <c r="A32" s="70"/>
      <c r="B32" s="35" t="s">
        <v>23</v>
      </c>
      <c r="C32" s="33"/>
      <c r="D32" s="33"/>
      <c r="E32" s="33"/>
      <c r="F32" s="37">
        <v>47644.0474632</v>
      </c>
      <c r="G32" s="50">
        <v>1</v>
      </c>
      <c r="AC32" s="9"/>
      <c r="AD32" s="9"/>
      <c r="AE32" s="9"/>
      <c r="AF32" s="9"/>
      <c r="AG32" s="9"/>
      <c r="AH32" s="9"/>
      <c r="AI32" s="9"/>
    </row>
    <row r="33" spans="1:35" ht="15">
      <c r="A33" s="71"/>
      <c r="B33" s="14"/>
      <c r="C33" s="14"/>
      <c r="D33" s="14"/>
      <c r="E33" s="14"/>
      <c r="F33" s="16"/>
      <c r="AC33" s="9"/>
      <c r="AD33" s="9"/>
      <c r="AE33" s="9"/>
      <c r="AF33" s="9"/>
      <c r="AG33" s="9"/>
      <c r="AH33" s="9"/>
      <c r="AI33" s="9"/>
    </row>
    <row r="34" spans="1:35" ht="15">
      <c r="A34" s="71"/>
      <c r="B34" s="14"/>
      <c r="C34" s="14"/>
      <c r="D34" s="14"/>
      <c r="E34" s="14"/>
      <c r="F34" s="52"/>
      <c r="AC34" s="9"/>
      <c r="AD34" s="9"/>
      <c r="AE34" s="9"/>
      <c r="AF34" s="9"/>
      <c r="AG34" s="9"/>
      <c r="AH34" s="9"/>
      <c r="AI34" s="9"/>
    </row>
    <row r="35" spans="1:6" ht="15">
      <c r="A35" s="71"/>
      <c r="B35" s="14"/>
      <c r="C35" s="15"/>
      <c r="D35" s="15"/>
      <c r="E35" s="14"/>
      <c r="F35" s="52"/>
    </row>
    <row r="36" spans="1:6" ht="15">
      <c r="A36" s="71"/>
      <c r="B36" s="14"/>
      <c r="C36" s="14"/>
      <c r="D36" s="14"/>
      <c r="E36" s="14"/>
      <c r="F36" s="52"/>
    </row>
  </sheetData>
  <sheetProtection/>
  <mergeCells count="2">
    <mergeCell ref="A2:G2"/>
    <mergeCell ref="A3:G3"/>
  </mergeCells>
  <conditionalFormatting sqref="I4 I28">
    <cfRule type="cellIs" priority="1" dxfId="21" operator="lessThan" stopIfTrue="1">
      <formula>0</formula>
    </cfRule>
  </conditionalFormatting>
  <conditionalFormatting sqref="C25:E25 C28:E31 F29">
    <cfRule type="cellIs" priority="2" dxfId="22" operator="lessThan" stopIfTrue="1">
      <formula>0</formula>
    </cfRule>
  </conditionalFormatting>
  <conditionalFormatting sqref="G29">
    <cfRule type="cellIs" priority="3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2" bestFit="1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9.5742187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65"/>
    </row>
    <row r="2" spans="1:7" ht="15">
      <c r="A2" s="63" t="s">
        <v>105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9" ht="25.5" customHeight="1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2"/>
      <c r="B5" s="32"/>
      <c r="C5" s="23"/>
      <c r="D5" s="23"/>
      <c r="E5" s="22"/>
      <c r="F5" s="24"/>
      <c r="G5" s="25"/>
    </row>
    <row r="6" spans="1:7" ht="15">
      <c r="A6" s="26"/>
      <c r="B6" s="66" t="s">
        <v>97</v>
      </c>
      <c r="C6" s="31"/>
      <c r="D6" s="31"/>
      <c r="E6" s="27"/>
      <c r="F6" s="27"/>
      <c r="G6" s="38"/>
    </row>
    <row r="7" spans="1:7" ht="15">
      <c r="A7" s="46">
        <v>1</v>
      </c>
      <c r="B7" s="26" t="s">
        <v>12</v>
      </c>
      <c r="C7" s="31" t="str">
        <f>VLOOKUP(D7,'[2]Rating'!$A$2:$B$36,2,0)</f>
        <v>ICRA D</v>
      </c>
      <c r="D7" s="31" t="s">
        <v>70</v>
      </c>
      <c r="E7" s="27">
        <v>338</v>
      </c>
      <c r="F7" s="27">
        <v>4279.2774883</v>
      </c>
      <c r="G7" s="40">
        <v>0.27340780419076227</v>
      </c>
    </row>
    <row r="8" spans="1:7" ht="15">
      <c r="A8" s="46">
        <v>2</v>
      </c>
      <c r="B8" s="26" t="s">
        <v>83</v>
      </c>
      <c r="C8" s="31" t="str">
        <f>VLOOKUP(D8,'[2]Rating'!$A$2:$B$36,2,0)</f>
        <v>IND A+</v>
      </c>
      <c r="D8" s="31" t="s">
        <v>92</v>
      </c>
      <c r="E8" s="27">
        <v>250</v>
      </c>
      <c r="F8" s="27">
        <v>2500</v>
      </c>
      <c r="G8" s="40">
        <v>0.15972778403497337</v>
      </c>
    </row>
    <row r="9" spans="1:7" ht="15">
      <c r="A9" s="26"/>
      <c r="B9" s="26"/>
      <c r="C9" s="31"/>
      <c r="D9" s="31"/>
      <c r="E9" s="27"/>
      <c r="F9" s="27"/>
      <c r="G9" s="38"/>
    </row>
    <row r="10" spans="1:7" ht="15">
      <c r="A10" s="26"/>
      <c r="B10" s="32" t="s">
        <v>53</v>
      </c>
      <c r="C10" s="31"/>
      <c r="D10" s="31"/>
      <c r="E10" s="27"/>
      <c r="F10" s="27"/>
      <c r="G10" s="38"/>
    </row>
    <row r="11" spans="1:7" ht="15">
      <c r="A11" s="46">
        <v>3</v>
      </c>
      <c r="B11" s="26" t="s">
        <v>101</v>
      </c>
      <c r="C11" s="31" t="str">
        <f>VLOOKUP(D11,'[2]Rating'!$A$2:$B$36,2,0)</f>
        <v>Unrated</v>
      </c>
      <c r="D11" s="31" t="s">
        <v>59</v>
      </c>
      <c r="E11" s="27">
        <v>334</v>
      </c>
      <c r="F11" s="27">
        <v>3024.4903035</v>
      </c>
      <c r="G11" s="40">
        <v>0.19323805360532764</v>
      </c>
    </row>
    <row r="12" spans="1:7" ht="15">
      <c r="A12" s="46">
        <f>A11+1</f>
        <v>4</v>
      </c>
      <c r="B12" s="26" t="s">
        <v>11</v>
      </c>
      <c r="C12" s="31" t="str">
        <f>VLOOKUP(D12,'[2]Rating'!$A$2:$B$36,2,0)</f>
        <v>Unrated</v>
      </c>
      <c r="D12" s="31" t="s">
        <v>56</v>
      </c>
      <c r="E12" s="27">
        <v>228</v>
      </c>
      <c r="F12" s="27">
        <v>1140</v>
      </c>
      <c r="G12" s="40">
        <v>0.07283586951994786</v>
      </c>
    </row>
    <row r="13" spans="1:7" ht="15">
      <c r="A13" s="46">
        <f>A12+1</f>
        <v>5</v>
      </c>
      <c r="B13" s="26" t="s">
        <v>103</v>
      </c>
      <c r="C13" s="31" t="str">
        <f>VLOOKUP(D13,'[2]Rating'!$A$2:$B$36,2,0)</f>
        <v>CARE BBB+</v>
      </c>
      <c r="D13" s="31" t="s">
        <v>73</v>
      </c>
      <c r="E13" s="27">
        <v>90</v>
      </c>
      <c r="F13" s="27">
        <v>900</v>
      </c>
      <c r="G13" s="40">
        <v>0.05750200225259042</v>
      </c>
    </row>
    <row r="14" spans="1:7" ht="15">
      <c r="A14" s="46">
        <f>A13+1</f>
        <v>6</v>
      </c>
      <c r="B14" s="26" t="s">
        <v>106</v>
      </c>
      <c r="C14" s="31" t="str">
        <f>VLOOKUP(D14,'[2]Rating'!$A$2:$B$36,2,0)</f>
        <v>ICRA BB+</v>
      </c>
      <c r="D14" s="31" t="s">
        <v>74</v>
      </c>
      <c r="E14" s="27">
        <v>36</v>
      </c>
      <c r="F14" s="27">
        <v>360</v>
      </c>
      <c r="G14" s="40">
        <v>0.023000800901036168</v>
      </c>
    </row>
    <row r="15" spans="1:7" ht="15">
      <c r="A15" s="46">
        <v>7</v>
      </c>
      <c r="B15" s="26" t="s">
        <v>10</v>
      </c>
      <c r="C15" s="31" t="str">
        <f>VLOOKUP(D15,'[2]Rating'!$A$2:$B$36,2,0)</f>
        <v>Unrated</v>
      </c>
      <c r="D15" s="31" t="s">
        <v>57</v>
      </c>
      <c r="E15" s="27">
        <v>16000</v>
      </c>
      <c r="F15" s="27">
        <v>160</v>
      </c>
      <c r="G15" s="40">
        <v>0.010222578178238297</v>
      </c>
    </row>
    <row r="16" spans="1:7" ht="15">
      <c r="A16" s="46">
        <f>A15+1</f>
        <v>8</v>
      </c>
      <c r="B16" s="26" t="s">
        <v>106</v>
      </c>
      <c r="C16" s="31" t="str">
        <f>VLOOKUP(D16,'[2]Rating'!$A$2:$B$36,2,0)</f>
        <v>ICRA BB+</v>
      </c>
      <c r="D16" s="31" t="s">
        <v>75</v>
      </c>
      <c r="E16" s="27">
        <v>15</v>
      </c>
      <c r="F16" s="27">
        <v>150</v>
      </c>
      <c r="G16" s="40">
        <v>0.009583667042098403</v>
      </c>
    </row>
    <row r="17" spans="1:7" ht="15">
      <c r="A17" s="46">
        <f aca="true" t="shared" si="0" ref="A17:A23">A16+1</f>
        <v>9</v>
      </c>
      <c r="B17" s="26" t="s">
        <v>107</v>
      </c>
      <c r="C17" s="31" t="str">
        <f>VLOOKUP(D17,'[2]Rating'!$A$2:$B$36,2,0)</f>
        <v>CRISIL D</v>
      </c>
      <c r="D17" s="31" t="s">
        <v>76</v>
      </c>
      <c r="E17" s="27">
        <v>200</v>
      </c>
      <c r="F17" s="27">
        <v>145</v>
      </c>
      <c r="G17" s="40">
        <v>0.009264211474028457</v>
      </c>
    </row>
    <row r="18" spans="1:7" ht="15">
      <c r="A18" s="46">
        <f t="shared" si="0"/>
        <v>10</v>
      </c>
      <c r="B18" s="26" t="s">
        <v>6</v>
      </c>
      <c r="C18" s="31" t="str">
        <f>VLOOKUP(D18,'[2]Rating'!$A$2:$B$36,2,0)</f>
        <v>CARE A</v>
      </c>
      <c r="D18" s="31" t="s">
        <v>66</v>
      </c>
      <c r="E18" s="27">
        <v>11</v>
      </c>
      <c r="F18" s="27">
        <v>110</v>
      </c>
      <c r="G18" s="40">
        <v>0.007028022497538829</v>
      </c>
    </row>
    <row r="19" spans="1:7" ht="15">
      <c r="A19" s="46">
        <f t="shared" si="0"/>
        <v>11</v>
      </c>
      <c r="B19" s="26" t="s">
        <v>14</v>
      </c>
      <c r="C19" s="31" t="s">
        <v>98</v>
      </c>
      <c r="D19" s="31" t="s">
        <v>60</v>
      </c>
      <c r="E19" s="27">
        <v>18</v>
      </c>
      <c r="F19" s="27">
        <v>90</v>
      </c>
      <c r="G19" s="40">
        <v>0.005750200225259042</v>
      </c>
    </row>
    <row r="20" spans="1:7" ht="15">
      <c r="A20" s="46">
        <f t="shared" si="0"/>
        <v>12</v>
      </c>
      <c r="B20" s="26" t="s">
        <v>6</v>
      </c>
      <c r="C20" s="31" t="str">
        <f>VLOOKUP(D20,'[2]Rating'!$A$2:$B$36,2,0)</f>
        <v>CARE A</v>
      </c>
      <c r="D20" s="31" t="s">
        <v>63</v>
      </c>
      <c r="E20" s="27">
        <v>8</v>
      </c>
      <c r="F20" s="27">
        <v>80</v>
      </c>
      <c r="G20" s="40">
        <v>0.0051112890891191485</v>
      </c>
    </row>
    <row r="21" spans="1:7" ht="15">
      <c r="A21" s="46">
        <f t="shared" si="0"/>
        <v>13</v>
      </c>
      <c r="B21" s="26" t="s">
        <v>6</v>
      </c>
      <c r="C21" s="31" t="str">
        <f>VLOOKUP(D21,'[2]Rating'!$A$2:$B$36,2,0)</f>
        <v>CARE A</v>
      </c>
      <c r="D21" s="31" t="s">
        <v>61</v>
      </c>
      <c r="E21" s="27">
        <v>8</v>
      </c>
      <c r="F21" s="27">
        <v>80</v>
      </c>
      <c r="G21" s="40">
        <v>0.0051112890891191485</v>
      </c>
    </row>
    <row r="22" spans="1:7" ht="15">
      <c r="A22" s="46">
        <f t="shared" si="0"/>
        <v>14</v>
      </c>
      <c r="B22" s="26" t="s">
        <v>8</v>
      </c>
      <c r="C22" s="31" t="str">
        <f>VLOOKUP(D22,'[2]Rating'!$A$2:$B$36,2,0)</f>
        <v>Unrated</v>
      </c>
      <c r="D22" s="31" t="s">
        <v>54</v>
      </c>
      <c r="E22" s="27">
        <v>7</v>
      </c>
      <c r="F22" s="27">
        <v>63</v>
      </c>
      <c r="G22" s="40">
        <v>0.004025140157681329</v>
      </c>
    </row>
    <row r="23" spans="1:7" ht="15">
      <c r="A23" s="46">
        <f t="shared" si="0"/>
        <v>15</v>
      </c>
      <c r="B23" s="26" t="s">
        <v>101</v>
      </c>
      <c r="C23" s="31" t="str">
        <f>VLOOKUP(D23,'[2]Rating'!$A$2:$B$36,2,0)</f>
        <v>Unrated</v>
      </c>
      <c r="D23" s="31" t="s">
        <v>64</v>
      </c>
      <c r="E23" s="27">
        <v>5</v>
      </c>
      <c r="F23" s="27">
        <v>45.2162892</v>
      </c>
      <c r="G23" s="40">
        <v>0.0028889190704801996</v>
      </c>
    </row>
    <row r="24" spans="1:7" ht="15">
      <c r="A24" s="68"/>
      <c r="B24" s="34" t="s">
        <v>19</v>
      </c>
      <c r="C24" s="28"/>
      <c r="D24" s="28"/>
      <c r="E24" s="29"/>
      <c r="F24" s="27">
        <v>13126.984081</v>
      </c>
      <c r="G24" s="73">
        <v>0.8386976313282006</v>
      </c>
    </row>
    <row r="25" spans="1:7" ht="15.75" customHeight="1">
      <c r="A25" s="22"/>
      <c r="B25" s="32" t="s">
        <v>20</v>
      </c>
      <c r="C25" s="67"/>
      <c r="D25" s="23"/>
      <c r="E25" s="22"/>
      <c r="F25" s="24"/>
      <c r="G25" s="25"/>
    </row>
    <row r="26" spans="1:7" ht="15">
      <c r="A26" s="26"/>
      <c r="B26" s="26" t="s">
        <v>20</v>
      </c>
      <c r="C26" s="31"/>
      <c r="D26" s="31"/>
      <c r="E26" s="27"/>
      <c r="F26" s="27">
        <v>2303.046</v>
      </c>
      <c r="G26" s="40">
        <v>0.1471441736442437</v>
      </c>
    </row>
    <row r="27" spans="1:39" ht="15">
      <c r="A27" s="68"/>
      <c r="B27" s="34" t="s">
        <v>19</v>
      </c>
      <c r="C27" s="28"/>
      <c r="D27" s="28"/>
      <c r="E27" s="29"/>
      <c r="F27" s="27">
        <v>2303.046</v>
      </c>
      <c r="G27" s="40">
        <v>0.1471441736442437</v>
      </c>
      <c r="H27" s="11"/>
      <c r="I27" s="11"/>
      <c r="J27" s="11"/>
      <c r="K27" s="11"/>
      <c r="L27" s="11"/>
      <c r="M27" s="12"/>
      <c r="N27" s="12"/>
      <c r="O27" s="12"/>
      <c r="P27" s="12"/>
      <c r="Q27" s="11"/>
      <c r="R27" s="11"/>
      <c r="S27" s="11"/>
      <c r="T27" s="11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13"/>
      <c r="AJ27" s="13"/>
      <c r="AK27" s="13"/>
      <c r="AL27" s="13"/>
      <c r="AM27" s="13"/>
    </row>
    <row r="28" spans="1:7" ht="15">
      <c r="A28" s="68"/>
      <c r="B28" s="36" t="s">
        <v>21</v>
      </c>
      <c r="C28" s="28"/>
      <c r="D28" s="28"/>
      <c r="E28" s="29"/>
      <c r="F28" s="30"/>
      <c r="G28" s="69"/>
    </row>
    <row r="29" spans="1:7" ht="15">
      <c r="A29" s="68"/>
      <c r="B29" s="36" t="s">
        <v>22</v>
      </c>
      <c r="C29" s="28"/>
      <c r="D29" s="28"/>
      <c r="E29" s="29"/>
      <c r="F29" s="27">
        <v>221.59881439999845</v>
      </c>
      <c r="G29" s="40">
        <v>0.01415819502755564</v>
      </c>
    </row>
    <row r="30" spans="1:7" ht="15">
      <c r="A30" s="68"/>
      <c r="B30" s="36" t="s">
        <v>19</v>
      </c>
      <c r="C30" s="28"/>
      <c r="D30" s="28"/>
      <c r="E30" s="29"/>
      <c r="F30" s="27">
        <v>221.59881439999845</v>
      </c>
      <c r="G30" s="40">
        <v>0.01415819502755564</v>
      </c>
    </row>
    <row r="31" spans="1:35" ht="15">
      <c r="A31" s="70"/>
      <c r="B31" s="35" t="s">
        <v>23</v>
      </c>
      <c r="C31" s="33"/>
      <c r="D31" s="33"/>
      <c r="E31" s="33"/>
      <c r="F31" s="27">
        <v>15651.6288954</v>
      </c>
      <c r="G31" s="50">
        <v>1</v>
      </c>
      <c r="AC31" s="9"/>
      <c r="AD31" s="9"/>
      <c r="AE31" s="9"/>
      <c r="AF31" s="9"/>
      <c r="AG31" s="9"/>
      <c r="AH31" s="9"/>
      <c r="AI31" s="9"/>
    </row>
    <row r="32" spans="1:35" ht="15">
      <c r="A32" s="71"/>
      <c r="B32" s="14"/>
      <c r="C32" s="14"/>
      <c r="D32" s="14"/>
      <c r="E32" s="14"/>
      <c r="F32" s="16"/>
      <c r="AC32" s="9"/>
      <c r="AD32" s="9"/>
      <c r="AE32" s="9"/>
      <c r="AF32" s="9"/>
      <c r="AG32" s="9"/>
      <c r="AH32" s="9"/>
      <c r="AI32" s="9"/>
    </row>
    <row r="33" spans="1:35" ht="15">
      <c r="A33" s="71"/>
      <c r="B33" s="14"/>
      <c r="C33" s="14"/>
      <c r="D33" s="14"/>
      <c r="E33" s="14"/>
      <c r="F33" s="52"/>
      <c r="AC33" s="9"/>
      <c r="AD33" s="9"/>
      <c r="AE33" s="9"/>
      <c r="AF33" s="9"/>
      <c r="AG33" s="9"/>
      <c r="AH33" s="9"/>
      <c r="AI33" s="9"/>
    </row>
    <row r="34" spans="1:6" ht="15">
      <c r="A34" s="71"/>
      <c r="B34" s="14"/>
      <c r="C34" s="15"/>
      <c r="D34" s="15"/>
      <c r="E34" s="14"/>
      <c r="F34" s="52"/>
    </row>
    <row r="35" spans="1:6" ht="15">
      <c r="A35" s="71"/>
      <c r="B35" s="14"/>
      <c r="C35" s="14"/>
      <c r="D35" s="14"/>
      <c r="E35" s="14"/>
      <c r="F35" s="14"/>
    </row>
    <row r="36" ht="15">
      <c r="F36" s="62"/>
    </row>
  </sheetData>
  <sheetProtection/>
  <mergeCells count="2">
    <mergeCell ref="A2:G2"/>
    <mergeCell ref="A3:G3"/>
  </mergeCells>
  <conditionalFormatting sqref="I4 I27">
    <cfRule type="cellIs" priority="1" dxfId="21" operator="lessThan" stopIfTrue="1">
      <formula>0</formula>
    </cfRule>
  </conditionalFormatting>
  <conditionalFormatting sqref="C24:E24 C27:E30 F28">
    <cfRule type="cellIs" priority="2" dxfId="22" operator="lessThan" stopIfTrue="1">
      <formula>0</formula>
    </cfRule>
  </conditionalFormatting>
  <conditionalFormatting sqref="G28">
    <cfRule type="cellIs" priority="3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2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65"/>
    </row>
    <row r="2" spans="1:7" ht="15">
      <c r="A2" s="63" t="s">
        <v>108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9" ht="25.5" customHeight="1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2"/>
      <c r="B5" s="32"/>
      <c r="C5" s="23"/>
      <c r="D5" s="23"/>
      <c r="E5" s="22"/>
      <c r="F5" s="24"/>
      <c r="G5" s="25"/>
    </row>
    <row r="6" spans="1:7" ht="15">
      <c r="A6" s="26"/>
      <c r="B6" s="66" t="s">
        <v>97</v>
      </c>
      <c r="C6" s="31"/>
      <c r="D6" s="31"/>
      <c r="E6" s="27"/>
      <c r="F6" s="27"/>
      <c r="G6" s="38"/>
    </row>
    <row r="7" spans="1:7" ht="15">
      <c r="A7" s="46">
        <v>1</v>
      </c>
      <c r="B7" s="26" t="s">
        <v>12</v>
      </c>
      <c r="C7" s="31" t="str">
        <f>VLOOKUP(D7,'[3]Rating'!$A$2:$B$36,2,0)</f>
        <v>ICRA D</v>
      </c>
      <c r="D7" s="31" t="s">
        <v>70</v>
      </c>
      <c r="E7" s="27">
        <v>206</v>
      </c>
      <c r="F7" s="27">
        <v>2608.0803627</v>
      </c>
      <c r="G7" s="40">
        <v>0.10966484677301577</v>
      </c>
    </row>
    <row r="8" spans="1:7" ht="15">
      <c r="A8" s="46">
        <v>2</v>
      </c>
      <c r="B8" s="26" t="s">
        <v>83</v>
      </c>
      <c r="C8" s="31" t="str">
        <f>VLOOKUP(D8,'[3]Rating'!$A$2:$B$36,2,0)</f>
        <v>IND A+</v>
      </c>
      <c r="D8" s="31" t="s">
        <v>93</v>
      </c>
      <c r="E8" s="27">
        <v>250</v>
      </c>
      <c r="F8" s="27">
        <v>2500</v>
      </c>
      <c r="G8" s="40">
        <v>0.10512027192625104</v>
      </c>
    </row>
    <row r="9" spans="1:7" ht="15">
      <c r="A9" s="46">
        <v>3</v>
      </c>
      <c r="B9" s="26" t="s">
        <v>9</v>
      </c>
      <c r="C9" s="31" t="str">
        <f>VLOOKUP(D9,'[3]Rating'!$A$2:$B$36,2,0)</f>
        <v>ICRA B+</v>
      </c>
      <c r="D9" s="31" t="s">
        <v>50</v>
      </c>
      <c r="E9" s="27">
        <v>17</v>
      </c>
      <c r="F9" s="27">
        <v>215.72519649999998</v>
      </c>
      <c r="G9" s="40">
        <v>0.009070836526969574</v>
      </c>
    </row>
    <row r="10" spans="1:7" ht="15">
      <c r="A10" s="46"/>
      <c r="B10" s="26"/>
      <c r="C10" s="31"/>
      <c r="D10" s="31"/>
      <c r="E10" s="27"/>
      <c r="F10" s="27"/>
      <c r="G10" s="38"/>
    </row>
    <row r="11" spans="1:7" ht="15">
      <c r="A11" s="46"/>
      <c r="B11" s="32" t="s">
        <v>53</v>
      </c>
      <c r="C11" s="31"/>
      <c r="D11" s="31"/>
      <c r="E11" s="27"/>
      <c r="F11" s="27"/>
      <c r="G11" s="38"/>
    </row>
    <row r="12" spans="1:7" ht="15">
      <c r="A12" s="46">
        <v>4</v>
      </c>
      <c r="B12" s="26" t="s">
        <v>10</v>
      </c>
      <c r="C12" s="31" t="str">
        <f>VLOOKUP(D12,'[3]Rating'!$A$2:$B$36,2,0)</f>
        <v>Unrated</v>
      </c>
      <c r="D12" s="31" t="s">
        <v>57</v>
      </c>
      <c r="E12" s="27">
        <v>512000</v>
      </c>
      <c r="F12" s="27">
        <v>5120</v>
      </c>
      <c r="G12" s="40">
        <v>0.2152863169049621</v>
      </c>
    </row>
    <row r="13" spans="1:7" ht="15">
      <c r="A13" s="46">
        <v>5</v>
      </c>
      <c r="B13" s="26" t="s">
        <v>17</v>
      </c>
      <c r="C13" s="31" t="str">
        <f>VLOOKUP(D13,'[3]Rating'!$A$2:$B$36,2,0)</f>
        <v>IND AA-</v>
      </c>
      <c r="D13" s="31" t="s">
        <v>62</v>
      </c>
      <c r="E13" s="27">
        <v>302439</v>
      </c>
      <c r="F13" s="27">
        <v>3024.39</v>
      </c>
      <c r="G13" s="40">
        <v>0.12716987968441373</v>
      </c>
    </row>
    <row r="14" spans="1:7" ht="15">
      <c r="A14" s="46">
        <v>6</v>
      </c>
      <c r="B14" s="26" t="s">
        <v>107</v>
      </c>
      <c r="C14" s="31" t="str">
        <f>VLOOKUP(D14,'[3]Rating'!$A$2:$B$36,2,0)</f>
        <v>CRISIL D</v>
      </c>
      <c r="D14" s="31" t="s">
        <v>76</v>
      </c>
      <c r="E14" s="27">
        <v>1300</v>
      </c>
      <c r="F14" s="27">
        <v>942.5</v>
      </c>
      <c r="G14" s="40">
        <v>0.03963034251619664</v>
      </c>
    </row>
    <row r="15" spans="1:7" ht="15">
      <c r="A15" s="46">
        <v>7</v>
      </c>
      <c r="B15" s="26" t="s">
        <v>104</v>
      </c>
      <c r="C15" s="31" t="str">
        <f>VLOOKUP(D15,'[3]Rating'!$A$2:$B$36,2,0)</f>
        <v>CARE A- (SO)</v>
      </c>
      <c r="D15" s="31" t="s">
        <v>78</v>
      </c>
      <c r="E15" s="27">
        <v>84</v>
      </c>
      <c r="F15" s="27">
        <v>840</v>
      </c>
      <c r="G15" s="40">
        <v>0.03532041136722035</v>
      </c>
    </row>
    <row r="16" spans="1:7" ht="15">
      <c r="A16" s="46">
        <v>8</v>
      </c>
      <c r="B16" s="26" t="s">
        <v>11</v>
      </c>
      <c r="C16" s="31" t="str">
        <f>VLOOKUP(D16,'[3]Rating'!$A$2:$B$36,2,0)</f>
        <v>Unrated</v>
      </c>
      <c r="D16" s="31" t="s">
        <v>56</v>
      </c>
      <c r="E16" s="27">
        <v>146</v>
      </c>
      <c r="F16" s="27">
        <v>730</v>
      </c>
      <c r="G16" s="40">
        <v>0.0306951194024653</v>
      </c>
    </row>
    <row r="17" spans="1:7" ht="15">
      <c r="A17" s="46">
        <v>9</v>
      </c>
      <c r="B17" s="26" t="s">
        <v>101</v>
      </c>
      <c r="C17" s="31" t="str">
        <f>VLOOKUP(D17,'[3]Rating'!$A$2:$B$36,2,0)</f>
        <v>Unrated</v>
      </c>
      <c r="D17" s="31" t="s">
        <v>59</v>
      </c>
      <c r="E17" s="27">
        <v>68</v>
      </c>
      <c r="F17" s="27">
        <v>615.7051595</v>
      </c>
      <c r="G17" s="40">
        <v>0.02588923751721431</v>
      </c>
    </row>
    <row r="18" spans="1:7" ht="15">
      <c r="A18" s="46">
        <v>10</v>
      </c>
      <c r="B18" s="26" t="s">
        <v>101</v>
      </c>
      <c r="C18" s="31" t="str">
        <f>VLOOKUP(D18,'[3]Rating'!$A$2:$B$36,2,0)</f>
        <v>Unrated</v>
      </c>
      <c r="D18" s="31" t="s">
        <v>64</v>
      </c>
      <c r="E18" s="27">
        <v>60</v>
      </c>
      <c r="F18" s="27">
        <v>542.5444175</v>
      </c>
      <c r="G18" s="40">
        <v>0.022812966679867788</v>
      </c>
    </row>
    <row r="19" spans="1:7" ht="15">
      <c r="A19" s="46">
        <v>11</v>
      </c>
      <c r="B19" s="26" t="s">
        <v>14</v>
      </c>
      <c r="C19" s="31" t="s">
        <v>98</v>
      </c>
      <c r="D19" s="31" t="s">
        <v>60</v>
      </c>
      <c r="E19" s="27">
        <v>97</v>
      </c>
      <c r="F19" s="27">
        <v>485</v>
      </c>
      <c r="G19" s="40">
        <v>0.0203933327536927</v>
      </c>
    </row>
    <row r="20" spans="1:7" ht="15">
      <c r="A20" s="46">
        <v>12</v>
      </c>
      <c r="B20" s="26" t="s">
        <v>6</v>
      </c>
      <c r="C20" s="31" t="str">
        <f>VLOOKUP(D20,'[3]Rating'!$A$2:$B$36,2,0)</f>
        <v>CARE A</v>
      </c>
      <c r="D20" s="31" t="s">
        <v>66</v>
      </c>
      <c r="E20" s="27">
        <v>40</v>
      </c>
      <c r="F20" s="27">
        <v>400</v>
      </c>
      <c r="G20" s="40">
        <v>0.016819243508200164</v>
      </c>
    </row>
    <row r="21" spans="1:7" ht="15">
      <c r="A21" s="46">
        <f>A20+1</f>
        <v>13</v>
      </c>
      <c r="B21" s="26" t="s">
        <v>106</v>
      </c>
      <c r="C21" s="31" t="str">
        <f>VLOOKUP(D21,'[3]Rating'!$A$2:$B$36,2,0)</f>
        <v>ICRA BB+</v>
      </c>
      <c r="D21" s="31" t="s">
        <v>74</v>
      </c>
      <c r="E21" s="27">
        <v>36</v>
      </c>
      <c r="F21" s="27">
        <v>359.99999995737704</v>
      </c>
      <c r="G21" s="40">
        <v>0.015137319155587935</v>
      </c>
    </row>
    <row r="22" spans="1:7" ht="15">
      <c r="A22" s="46">
        <f>A21+1</f>
        <v>14</v>
      </c>
      <c r="B22" s="26" t="s">
        <v>103</v>
      </c>
      <c r="C22" s="31" t="str">
        <f>VLOOKUP(D22,'[3]Rating'!$A$2:$B$36,2,0)</f>
        <v>CARE BBB+</v>
      </c>
      <c r="D22" s="31" t="s">
        <v>79</v>
      </c>
      <c r="E22" s="27">
        <v>20</v>
      </c>
      <c r="F22" s="27">
        <v>200</v>
      </c>
      <c r="G22" s="40">
        <v>0.008409621754100082</v>
      </c>
    </row>
    <row r="23" spans="1:7" ht="15">
      <c r="A23" s="46">
        <f>A22+1</f>
        <v>15</v>
      </c>
      <c r="B23" s="26" t="s">
        <v>8</v>
      </c>
      <c r="C23" s="31" t="str">
        <f>VLOOKUP(D23,'[3]Rating'!$A$2:$B$36,2,0)</f>
        <v>Unrated</v>
      </c>
      <c r="D23" s="31" t="s">
        <v>54</v>
      </c>
      <c r="E23" s="27">
        <v>20</v>
      </c>
      <c r="F23" s="27">
        <v>180</v>
      </c>
      <c r="G23" s="40">
        <v>0.007568659578690074</v>
      </c>
    </row>
    <row r="24" spans="1:7" ht="15">
      <c r="A24" s="46">
        <f>A23+1</f>
        <v>16</v>
      </c>
      <c r="B24" s="26" t="s">
        <v>6</v>
      </c>
      <c r="C24" s="31" t="str">
        <f>VLOOKUP(D24,'[3]Rating'!$A$2:$B$36,2,0)</f>
        <v>CARE A</v>
      </c>
      <c r="D24" s="31" t="s">
        <v>61</v>
      </c>
      <c r="E24" s="27">
        <v>16</v>
      </c>
      <c r="F24" s="27">
        <v>160</v>
      </c>
      <c r="G24" s="40">
        <v>0.006727697403280066</v>
      </c>
    </row>
    <row r="25" spans="1:7" ht="15">
      <c r="A25" s="46">
        <f>A24+1</f>
        <v>17</v>
      </c>
      <c r="B25" s="26" t="s">
        <v>6</v>
      </c>
      <c r="C25" s="31" t="str">
        <f>VLOOKUP(D25,'[3]Rating'!$A$2:$B$36,2,0)</f>
        <v>CARE A</v>
      </c>
      <c r="D25" s="31" t="s">
        <v>55</v>
      </c>
      <c r="E25" s="27">
        <v>10</v>
      </c>
      <c r="F25" s="27">
        <v>100</v>
      </c>
      <c r="G25" s="40">
        <v>0.004204810877050041</v>
      </c>
    </row>
    <row r="26" spans="1:9" ht="15">
      <c r="A26" s="68"/>
      <c r="B26" s="34" t="s">
        <v>19</v>
      </c>
      <c r="C26" s="28"/>
      <c r="D26" s="28"/>
      <c r="E26" s="29"/>
      <c r="F26" s="27">
        <v>19023.945136157377</v>
      </c>
      <c r="G26" s="73">
        <v>0.7999209143291777</v>
      </c>
      <c r="I26" s="74"/>
    </row>
    <row r="27" spans="1:7" ht="15.75" customHeight="1">
      <c r="A27" s="22"/>
      <c r="B27" s="32" t="s">
        <v>20</v>
      </c>
      <c r="C27" s="67"/>
      <c r="D27" s="23"/>
      <c r="E27" s="22"/>
      <c r="F27" s="24"/>
      <c r="G27" s="25"/>
    </row>
    <row r="28" spans="1:7" ht="15">
      <c r="A28" s="26"/>
      <c r="B28" s="26" t="s">
        <v>20</v>
      </c>
      <c r="C28" s="31"/>
      <c r="D28" s="31"/>
      <c r="E28" s="27"/>
      <c r="F28" s="27">
        <v>4187.209</v>
      </c>
      <c r="G28" s="40">
        <v>0.17606422293705878</v>
      </c>
    </row>
    <row r="29" spans="1:39" ht="15">
      <c r="A29" s="68"/>
      <c r="B29" s="34" t="s">
        <v>19</v>
      </c>
      <c r="C29" s="28"/>
      <c r="D29" s="28"/>
      <c r="E29" s="29"/>
      <c r="F29" s="27">
        <v>4187.209</v>
      </c>
      <c r="G29" s="40">
        <v>0.17606422293705878</v>
      </c>
      <c r="H29" s="11"/>
      <c r="I29" s="11"/>
      <c r="J29" s="11"/>
      <c r="K29" s="11"/>
      <c r="L29" s="11"/>
      <c r="M29" s="12"/>
      <c r="N29" s="12"/>
      <c r="O29" s="12"/>
      <c r="P29" s="12"/>
      <c r="Q29" s="11"/>
      <c r="R29" s="11"/>
      <c r="S29" s="11"/>
      <c r="T29" s="11"/>
      <c r="U29" s="11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3"/>
      <c r="AI29" s="13"/>
      <c r="AJ29" s="13"/>
      <c r="AK29" s="13"/>
      <c r="AL29" s="13"/>
      <c r="AM29" s="13"/>
    </row>
    <row r="30" spans="1:7" ht="15">
      <c r="A30" s="68"/>
      <c r="B30" s="36" t="s">
        <v>21</v>
      </c>
      <c r="C30" s="28"/>
      <c r="D30" s="28"/>
      <c r="E30" s="29"/>
      <c r="F30" s="30"/>
      <c r="G30" s="69"/>
    </row>
    <row r="31" spans="1:7" ht="15">
      <c r="A31" s="68"/>
      <c r="B31" s="36" t="s">
        <v>22</v>
      </c>
      <c r="C31" s="28"/>
      <c r="D31" s="28"/>
      <c r="E31" s="29"/>
      <c r="F31" s="27">
        <v>571.127863842622</v>
      </c>
      <c r="G31" s="40">
        <v>0.024014847012688776</v>
      </c>
    </row>
    <row r="32" spans="1:8" ht="15">
      <c r="A32" s="68"/>
      <c r="B32" s="36" t="s">
        <v>19</v>
      </c>
      <c r="C32" s="28"/>
      <c r="D32" s="28"/>
      <c r="E32" s="29"/>
      <c r="F32" s="27">
        <v>571.127863842622</v>
      </c>
      <c r="G32" s="40">
        <v>0.024014847012688776</v>
      </c>
      <c r="H32" s="51"/>
    </row>
    <row r="33" spans="1:35" ht="15">
      <c r="A33" s="70"/>
      <c r="B33" s="35" t="s">
        <v>23</v>
      </c>
      <c r="C33" s="33"/>
      <c r="D33" s="33"/>
      <c r="E33" s="33"/>
      <c r="F33" s="27">
        <v>23782.282</v>
      </c>
      <c r="G33" s="50">
        <v>1</v>
      </c>
      <c r="AC33" s="9"/>
      <c r="AD33" s="9"/>
      <c r="AE33" s="9"/>
      <c r="AF33" s="9"/>
      <c r="AG33" s="9"/>
      <c r="AH33" s="9"/>
      <c r="AI33" s="9"/>
    </row>
    <row r="34" spans="1:35" ht="15">
      <c r="A34" s="71"/>
      <c r="B34" s="14"/>
      <c r="C34" s="14"/>
      <c r="D34" s="14"/>
      <c r="E34" s="14"/>
      <c r="F34" s="16"/>
      <c r="AC34" s="9"/>
      <c r="AD34" s="9"/>
      <c r="AE34" s="9"/>
      <c r="AF34" s="9"/>
      <c r="AG34" s="9"/>
      <c r="AH34" s="9"/>
      <c r="AI34" s="9"/>
    </row>
    <row r="35" spans="1:35" ht="15">
      <c r="A35" s="71"/>
      <c r="B35" s="14"/>
      <c r="C35" s="14"/>
      <c r="D35" s="14"/>
      <c r="E35" s="14"/>
      <c r="F35" s="52"/>
      <c r="AC35" s="9"/>
      <c r="AD35" s="9"/>
      <c r="AE35" s="9"/>
      <c r="AF35" s="9"/>
      <c r="AG35" s="9"/>
      <c r="AH35" s="9"/>
      <c r="AI35" s="9"/>
    </row>
    <row r="36" spans="1:6" ht="15">
      <c r="A36" s="71"/>
      <c r="B36" s="14"/>
      <c r="C36" s="15"/>
      <c r="D36" s="15"/>
      <c r="E36" s="14"/>
      <c r="F36" s="52"/>
    </row>
    <row r="37" spans="1:6" ht="15">
      <c r="A37" s="71"/>
      <c r="B37" s="14"/>
      <c r="C37" s="14"/>
      <c r="D37" s="14"/>
      <c r="E37" s="14"/>
      <c r="F37" s="14"/>
    </row>
  </sheetData>
  <sheetProtection/>
  <mergeCells count="2">
    <mergeCell ref="A2:G2"/>
    <mergeCell ref="A3:G3"/>
  </mergeCells>
  <conditionalFormatting sqref="I4 I29">
    <cfRule type="cellIs" priority="1" dxfId="21" operator="lessThan" stopIfTrue="1">
      <formula>0</formula>
    </cfRule>
  </conditionalFormatting>
  <conditionalFormatting sqref="C26:E26 C29:E32 F30">
    <cfRule type="cellIs" priority="2" dxfId="22" operator="lessThan" stopIfTrue="1">
      <formula>0</formula>
    </cfRule>
  </conditionalFormatting>
  <conditionalFormatting sqref="G30">
    <cfRule type="cellIs" priority="3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2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3" width="9.140625" style="10" customWidth="1"/>
  </cols>
  <sheetData>
    <row r="1" ht="15">
      <c r="A1" s="65"/>
    </row>
    <row r="2" spans="1:7" ht="15">
      <c r="A2" s="63" t="s">
        <v>109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9" ht="26.25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2"/>
      <c r="B5" s="32"/>
      <c r="C5" s="23"/>
      <c r="D5" s="23"/>
      <c r="E5" s="22"/>
      <c r="F5" s="24"/>
      <c r="G5" s="25"/>
    </row>
    <row r="6" spans="1:7" ht="15">
      <c r="A6" s="26"/>
      <c r="B6" s="66" t="s">
        <v>110</v>
      </c>
      <c r="C6" s="31"/>
      <c r="D6" s="31"/>
      <c r="E6" s="27"/>
      <c r="F6" s="27"/>
      <c r="G6" s="38"/>
    </row>
    <row r="7" spans="1:7" ht="15">
      <c r="A7" s="46">
        <v>1</v>
      </c>
      <c r="B7" s="26" t="s">
        <v>9</v>
      </c>
      <c r="C7" s="31" t="str">
        <f>VLOOKUP(D7,'[4]Rating'!$A$2:$B$36,2,0)</f>
        <v>ICRA B+</v>
      </c>
      <c r="D7" s="31" t="s">
        <v>50</v>
      </c>
      <c r="E7" s="27">
        <v>472</v>
      </c>
      <c r="F7" s="27">
        <v>5972.1869874</v>
      </c>
      <c r="G7" s="73">
        <v>0.3037612291649658</v>
      </c>
    </row>
    <row r="8" spans="1:7" ht="15">
      <c r="A8" s="46">
        <v>2</v>
      </c>
      <c r="B8" s="26" t="s">
        <v>12</v>
      </c>
      <c r="C8" s="31" t="str">
        <f>VLOOKUP(D8,'[4]Rating'!$A$2:$B$36,2,0)</f>
        <v>ICRA D</v>
      </c>
      <c r="D8" s="31" t="s">
        <v>70</v>
      </c>
      <c r="E8" s="27">
        <v>5</v>
      </c>
      <c r="F8" s="27">
        <v>63.302921399999995</v>
      </c>
      <c r="G8" s="73">
        <v>0.0032197540456730704</v>
      </c>
    </row>
    <row r="9" spans="1:7" ht="15">
      <c r="A9" s="26"/>
      <c r="B9" s="26"/>
      <c r="C9" s="31"/>
      <c r="D9" s="31"/>
      <c r="E9" s="27"/>
      <c r="F9" s="27"/>
      <c r="G9" s="38"/>
    </row>
    <row r="10" spans="1:7" ht="15">
      <c r="A10" s="26"/>
      <c r="B10" s="32" t="s">
        <v>53</v>
      </c>
      <c r="C10" s="31"/>
      <c r="D10" s="31"/>
      <c r="E10" s="27"/>
      <c r="F10" s="27"/>
      <c r="G10" s="38"/>
    </row>
    <row r="11" spans="1:7" ht="15">
      <c r="A11" s="46">
        <v>3</v>
      </c>
      <c r="B11" s="26" t="s">
        <v>10</v>
      </c>
      <c r="C11" s="31" t="str">
        <f>VLOOKUP(D11,'[4]Rating'!$A$2:$B$36,2,0)</f>
        <v>Unrated</v>
      </c>
      <c r="D11" s="31" t="s">
        <v>57</v>
      </c>
      <c r="E11" s="27">
        <v>395000</v>
      </c>
      <c r="F11" s="27">
        <v>3950</v>
      </c>
      <c r="G11" s="73">
        <v>0.20090744943737507</v>
      </c>
    </row>
    <row r="12" spans="1:7" ht="15">
      <c r="A12" s="46">
        <v>4</v>
      </c>
      <c r="B12" s="26" t="s">
        <v>104</v>
      </c>
      <c r="C12" s="31" t="str">
        <f>VLOOKUP(D12,'[4]Rating'!$A$2:$B$36,2,0)</f>
        <v>CARE A- (SO)</v>
      </c>
      <c r="D12" s="31" t="s">
        <v>80</v>
      </c>
      <c r="E12" s="27">
        <v>365</v>
      </c>
      <c r="F12" s="27">
        <v>3650</v>
      </c>
      <c r="G12" s="73">
        <v>0.18564865580922</v>
      </c>
    </row>
    <row r="13" spans="1:7" ht="15">
      <c r="A13" s="46">
        <v>5</v>
      </c>
      <c r="B13" s="26" t="s">
        <v>103</v>
      </c>
      <c r="C13" s="31" t="str">
        <f>VLOOKUP(D13,'[4]Rating'!$A$2:$B$36,2,0)</f>
        <v>CARE BBB+</v>
      </c>
      <c r="D13" s="31" t="s">
        <v>81</v>
      </c>
      <c r="E13" s="27">
        <v>280</v>
      </c>
      <c r="F13" s="27">
        <v>2800</v>
      </c>
      <c r="G13" s="73">
        <v>0.14241540719611398</v>
      </c>
    </row>
    <row r="14" spans="1:7" ht="15">
      <c r="A14" s="46">
        <v>6</v>
      </c>
      <c r="B14" s="26" t="s">
        <v>6</v>
      </c>
      <c r="C14" s="31" t="str">
        <f>VLOOKUP(D14,'[4]Rating'!$A$2:$B$36,2,0)</f>
        <v>CARE A</v>
      </c>
      <c r="D14" s="31" t="s">
        <v>55</v>
      </c>
      <c r="E14" s="27">
        <v>88</v>
      </c>
      <c r="F14" s="27">
        <v>880</v>
      </c>
      <c r="G14" s="73">
        <v>0.044759127975921534</v>
      </c>
    </row>
    <row r="15" spans="1:7" ht="15">
      <c r="A15" s="46">
        <v>7</v>
      </c>
      <c r="B15" s="26" t="s">
        <v>101</v>
      </c>
      <c r="C15" s="31" t="str">
        <f>VLOOKUP(D15,'[4]Rating'!$A$2:$B$36,2,0)</f>
        <v>Unrated</v>
      </c>
      <c r="D15" s="31" t="s">
        <v>64</v>
      </c>
      <c r="E15" s="27">
        <v>80</v>
      </c>
      <c r="F15" s="27">
        <v>723.3109142000001</v>
      </c>
      <c r="G15" s="73">
        <v>0.0367895065625666</v>
      </c>
    </row>
    <row r="16" spans="1:7" ht="15">
      <c r="A16" s="46">
        <v>8</v>
      </c>
      <c r="B16" s="26" t="s">
        <v>8</v>
      </c>
      <c r="C16" s="31" t="str">
        <f>VLOOKUP(D16,'[4]Rating'!$A$2:$B$36,2,0)</f>
        <v>Unrated</v>
      </c>
      <c r="D16" s="31" t="s">
        <v>54</v>
      </c>
      <c r="E16" s="27">
        <v>10</v>
      </c>
      <c r="F16" s="27">
        <v>90</v>
      </c>
      <c r="G16" s="73">
        <v>0.00457763808844652</v>
      </c>
    </row>
    <row r="17" spans="1:7" ht="15">
      <c r="A17" s="46">
        <v>9</v>
      </c>
      <c r="B17" s="26" t="s">
        <v>6</v>
      </c>
      <c r="C17" s="31" t="str">
        <f>VLOOKUP(D17,'[4]Rating'!$A$2:$B$36,2,0)</f>
        <v>CARE A</v>
      </c>
      <c r="D17" s="31" t="s">
        <v>61</v>
      </c>
      <c r="E17" s="27">
        <v>8</v>
      </c>
      <c r="F17" s="27">
        <v>80</v>
      </c>
      <c r="G17" s="73">
        <v>0.004069011634174685</v>
      </c>
    </row>
    <row r="18" spans="1:7" ht="15">
      <c r="A18" s="46">
        <v>10</v>
      </c>
      <c r="B18" s="26" t="s">
        <v>14</v>
      </c>
      <c r="C18" s="31" t="s">
        <v>98</v>
      </c>
      <c r="D18" s="31" t="s">
        <v>60</v>
      </c>
      <c r="E18" s="27">
        <v>10</v>
      </c>
      <c r="F18" s="27">
        <v>50</v>
      </c>
      <c r="G18" s="73">
        <v>0.002543132271359178</v>
      </c>
    </row>
    <row r="19" spans="1:7" ht="15">
      <c r="A19" s="46">
        <v>11</v>
      </c>
      <c r="B19" s="26" t="s">
        <v>17</v>
      </c>
      <c r="C19" s="31" t="str">
        <f>VLOOKUP(D19,'[4]Rating'!$A$2:$B$36,2,0)</f>
        <v>IND AA-</v>
      </c>
      <c r="D19" s="31" t="s">
        <v>62</v>
      </c>
      <c r="E19" s="27">
        <v>2126</v>
      </c>
      <c r="F19" s="27">
        <v>21.26</v>
      </c>
      <c r="G19" s="73">
        <v>0.0010813398417819226</v>
      </c>
    </row>
    <row r="20" spans="1:7" ht="15">
      <c r="A20" s="46"/>
      <c r="B20" s="34" t="s">
        <v>19</v>
      </c>
      <c r="C20" s="28"/>
      <c r="D20" s="28"/>
      <c r="E20" s="29"/>
      <c r="F20" s="27">
        <v>18280.060823</v>
      </c>
      <c r="G20" s="73">
        <v>0.9297722520275984</v>
      </c>
    </row>
    <row r="21" spans="1:7" ht="15">
      <c r="A21" s="46"/>
      <c r="B21" s="32" t="s">
        <v>20</v>
      </c>
      <c r="C21" s="67"/>
      <c r="D21" s="23"/>
      <c r="E21" s="22"/>
      <c r="F21" s="24"/>
      <c r="G21" s="25"/>
    </row>
    <row r="22" spans="1:7" ht="15">
      <c r="A22" s="46"/>
      <c r="B22" s="26" t="s">
        <v>20</v>
      </c>
      <c r="C22" s="31"/>
      <c r="D22" s="31"/>
      <c r="E22" s="27"/>
      <c r="F22" s="27">
        <v>1282.099</v>
      </c>
      <c r="G22" s="73">
        <v>0.06521094683954662</v>
      </c>
    </row>
    <row r="23" spans="1:39" ht="15">
      <c r="A23" s="46"/>
      <c r="B23" s="34" t="s">
        <v>19</v>
      </c>
      <c r="C23" s="28"/>
      <c r="D23" s="28"/>
      <c r="E23" s="29"/>
      <c r="F23" s="27">
        <v>1282.099</v>
      </c>
      <c r="G23" s="73">
        <v>0.06521094683954662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68"/>
      <c r="B24" s="36" t="s">
        <v>21</v>
      </c>
      <c r="C24" s="28"/>
      <c r="D24" s="28"/>
      <c r="E24" s="29"/>
      <c r="F24" s="30"/>
      <c r="G24" s="69"/>
    </row>
    <row r="25" spans="1:7" ht="15">
      <c r="A25" s="68"/>
      <c r="B25" s="36" t="s">
        <v>22</v>
      </c>
      <c r="C25" s="28"/>
      <c r="D25" s="28"/>
      <c r="E25" s="29"/>
      <c r="F25" s="27">
        <v>98.63429419999943</v>
      </c>
      <c r="G25" s="73">
        <v>0.005016801132855079</v>
      </c>
    </row>
    <row r="26" spans="1:7" ht="15">
      <c r="A26" s="68"/>
      <c r="B26" s="36" t="s">
        <v>19</v>
      </c>
      <c r="C26" s="28"/>
      <c r="D26" s="28"/>
      <c r="E26" s="29"/>
      <c r="F26" s="27">
        <v>98.63429419999943</v>
      </c>
      <c r="G26" s="73">
        <v>0.005016801132855079</v>
      </c>
    </row>
    <row r="27" spans="1:35" ht="15">
      <c r="A27" s="70"/>
      <c r="B27" s="35" t="s">
        <v>23</v>
      </c>
      <c r="C27" s="33"/>
      <c r="D27" s="33"/>
      <c r="E27" s="33"/>
      <c r="F27" s="27">
        <v>19660.7941172</v>
      </c>
      <c r="G27" s="50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71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71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71"/>
      <c r="B30" s="14"/>
      <c r="C30" s="15"/>
      <c r="D30" s="15"/>
      <c r="E30" s="14"/>
      <c r="F30" s="14"/>
    </row>
    <row r="31" spans="1:6" ht="15">
      <c r="A31" s="71"/>
      <c r="B31" s="14"/>
      <c r="C31" s="14"/>
      <c r="D31" s="14"/>
      <c r="E31" s="14"/>
      <c r="F31" s="14"/>
    </row>
    <row r="34" ht="15">
      <c r="F34" s="62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2" bestFit="1" customWidth="1"/>
    <col min="2" max="2" width="40.8515625" style="0" bestFit="1" customWidth="1"/>
    <col min="3" max="3" width="21.00390625" style="0" bestFit="1" customWidth="1"/>
    <col min="4" max="4" width="13.851562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65"/>
    </row>
    <row r="2" spans="1:7" ht="15">
      <c r="A2" s="63" t="s">
        <v>111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9" ht="25.5" customHeight="1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.75" customHeight="1">
      <c r="A5" s="22"/>
      <c r="B5" s="32"/>
      <c r="C5" s="23"/>
      <c r="D5" s="23"/>
      <c r="E5" s="22"/>
      <c r="F5" s="24"/>
      <c r="G5" s="25"/>
    </row>
    <row r="6" spans="1:7" ht="15">
      <c r="A6" s="26"/>
      <c r="B6" s="66" t="s">
        <v>97</v>
      </c>
      <c r="C6" s="31"/>
      <c r="D6" s="31"/>
      <c r="E6" s="27"/>
      <c r="F6" s="27"/>
      <c r="G6" s="38"/>
    </row>
    <row r="7" spans="1:7" ht="15">
      <c r="A7" s="46">
        <v>1</v>
      </c>
      <c r="B7" s="26" t="s">
        <v>9</v>
      </c>
      <c r="C7" s="31" t="str">
        <f>VLOOKUP(D7,'[5]Rating'!$A$2:$B$36,2,0)</f>
        <v>ICRA B+</v>
      </c>
      <c r="D7" s="31" t="s">
        <v>50</v>
      </c>
      <c r="E7" s="27">
        <v>230</v>
      </c>
      <c r="F7" s="27">
        <v>2918.6350117</v>
      </c>
      <c r="G7" s="73">
        <v>0.17480914484475846</v>
      </c>
    </row>
    <row r="8" spans="1:7" ht="15">
      <c r="A8" s="46">
        <v>2</v>
      </c>
      <c r="B8" s="26" t="s">
        <v>83</v>
      </c>
      <c r="C8" s="31" t="str">
        <f>VLOOKUP(D8,'[5]Rating'!$A$2:$B$36,2,0)</f>
        <v>IND A+</v>
      </c>
      <c r="D8" s="31" t="s">
        <v>94</v>
      </c>
      <c r="E8" s="27">
        <v>200</v>
      </c>
      <c r="F8" s="27">
        <v>2000</v>
      </c>
      <c r="G8" s="73">
        <v>0.11978828743162263</v>
      </c>
    </row>
    <row r="9" spans="1:7" ht="15">
      <c r="A9" s="46">
        <v>3</v>
      </c>
      <c r="B9" s="26" t="s">
        <v>12</v>
      </c>
      <c r="C9" s="31" t="str">
        <f>VLOOKUP(D9,'[5]Rating'!$A$2:$B$36,2,0)</f>
        <v>ICRA D</v>
      </c>
      <c r="D9" s="31" t="s">
        <v>70</v>
      </c>
      <c r="E9" s="27">
        <v>77</v>
      </c>
      <c r="F9" s="27">
        <v>974.8649899</v>
      </c>
      <c r="G9" s="73">
        <v>0.05838870380858355</v>
      </c>
    </row>
    <row r="10" spans="1:7" ht="15">
      <c r="A10" s="46">
        <v>4</v>
      </c>
      <c r="B10" s="26" t="s">
        <v>16</v>
      </c>
      <c r="C10" s="31" t="str">
        <f>VLOOKUP(D10,'[5]Rating'!$A$2:$B$36,2,0)</f>
        <v>ICRA BBB+</v>
      </c>
      <c r="D10" s="31" t="s">
        <v>52</v>
      </c>
      <c r="E10" s="27">
        <v>150000</v>
      </c>
      <c r="F10" s="27">
        <v>789.4736204999999</v>
      </c>
      <c r="G10" s="73">
        <v>0.04728484648606888</v>
      </c>
    </row>
    <row r="11" spans="1:7" ht="15">
      <c r="A11" s="26"/>
      <c r="B11" s="26"/>
      <c r="C11" s="31"/>
      <c r="D11" s="31"/>
      <c r="E11" s="27"/>
      <c r="F11" s="27"/>
      <c r="G11" s="38"/>
    </row>
    <row r="12" spans="1:7" ht="15">
      <c r="A12" s="26"/>
      <c r="B12" s="32" t="s">
        <v>53</v>
      </c>
      <c r="C12" s="31"/>
      <c r="D12" s="31"/>
      <c r="E12" s="27"/>
      <c r="F12" s="27"/>
      <c r="G12" s="38"/>
    </row>
    <row r="13" spans="1:7" ht="15">
      <c r="A13" s="46">
        <v>5</v>
      </c>
      <c r="B13" s="26" t="s">
        <v>101</v>
      </c>
      <c r="C13" s="31" t="str">
        <f>VLOOKUP(D13,'[5]Rating'!$A$2:$B$36,2,0)</f>
        <v>Unrated</v>
      </c>
      <c r="D13" s="31" t="s">
        <v>59</v>
      </c>
      <c r="E13" s="27">
        <v>146</v>
      </c>
      <c r="F13" s="27">
        <v>1322.0866751</v>
      </c>
      <c r="G13" s="73">
        <v>0.07918524932319855</v>
      </c>
    </row>
    <row r="14" spans="1:7" ht="15">
      <c r="A14" s="46">
        <v>6</v>
      </c>
      <c r="B14" s="26" t="s">
        <v>6</v>
      </c>
      <c r="C14" s="31" t="str">
        <f>VLOOKUP(D14,'[5]Rating'!$A$2:$B$36,2,0)</f>
        <v>CARE A</v>
      </c>
      <c r="D14" s="75" t="s">
        <v>63</v>
      </c>
      <c r="E14" s="27">
        <v>98</v>
      </c>
      <c r="F14" s="27">
        <v>980</v>
      </c>
      <c r="G14" s="73">
        <v>0.058696260841495096</v>
      </c>
    </row>
    <row r="15" spans="1:7" ht="15">
      <c r="A15" s="46">
        <v>7</v>
      </c>
      <c r="B15" s="26" t="s">
        <v>104</v>
      </c>
      <c r="C15" s="31" t="str">
        <f>VLOOKUP(D15,'[5]Rating'!$A$2:$B$36,2,0)</f>
        <v>CARE A- (SO)</v>
      </c>
      <c r="D15" s="31" t="s">
        <v>77</v>
      </c>
      <c r="E15" s="27">
        <v>180</v>
      </c>
      <c r="F15" s="27">
        <v>893.3778831142856</v>
      </c>
      <c r="G15" s="73">
        <v>0.05350810332377431</v>
      </c>
    </row>
    <row r="16" spans="1:7" ht="15">
      <c r="A16" s="46">
        <v>8</v>
      </c>
      <c r="B16" s="26" t="s">
        <v>104</v>
      </c>
      <c r="C16" s="31" t="str">
        <f>VLOOKUP(D16,'[5]Rating'!$A$2:$B$36,2,0)</f>
        <v>CARE A- (SO)</v>
      </c>
      <c r="D16" s="31" t="s">
        <v>65</v>
      </c>
      <c r="E16" s="27">
        <v>100</v>
      </c>
      <c r="F16" s="27">
        <v>850.6221213857143</v>
      </c>
      <c r="G16" s="73">
        <v>0.05094728358612428</v>
      </c>
    </row>
    <row r="17" spans="1:7" ht="15">
      <c r="A17" s="46">
        <v>9</v>
      </c>
      <c r="B17" s="26" t="s">
        <v>14</v>
      </c>
      <c r="C17" s="31" t="s">
        <v>98</v>
      </c>
      <c r="D17" s="31" t="s">
        <v>60</v>
      </c>
      <c r="E17" s="27">
        <v>165</v>
      </c>
      <c r="F17" s="27">
        <v>825</v>
      </c>
      <c r="G17" s="73">
        <v>0.04941266856554434</v>
      </c>
    </row>
    <row r="18" spans="1:7" ht="15">
      <c r="A18" s="46">
        <v>10</v>
      </c>
      <c r="B18" s="26" t="s">
        <v>6</v>
      </c>
      <c r="C18" s="31" t="str">
        <f>VLOOKUP(D18,'[5]Rating'!$A$2:$B$36,2,0)</f>
        <v>CARE A</v>
      </c>
      <c r="D18" s="31" t="s">
        <v>66</v>
      </c>
      <c r="E18" s="27">
        <v>43</v>
      </c>
      <c r="F18" s="27">
        <v>430</v>
      </c>
      <c r="G18" s="73">
        <v>0.025754481797798868</v>
      </c>
    </row>
    <row r="19" spans="1:7" ht="15">
      <c r="A19" s="46">
        <v>11</v>
      </c>
      <c r="B19" s="26" t="s">
        <v>6</v>
      </c>
      <c r="C19" s="31" t="str">
        <f>VLOOKUP(D19,'[5]Rating'!$A$2:$B$36,2,0)</f>
        <v>CARE A</v>
      </c>
      <c r="D19" s="31" t="s">
        <v>82</v>
      </c>
      <c r="E19" s="27">
        <v>125</v>
      </c>
      <c r="F19" s="27">
        <v>250</v>
      </c>
      <c r="G19" s="73">
        <v>0.01497353592895283</v>
      </c>
    </row>
    <row r="20" spans="1:7" ht="15">
      <c r="A20" s="46">
        <v>12</v>
      </c>
      <c r="B20" s="26" t="s">
        <v>6</v>
      </c>
      <c r="C20" s="31" t="str">
        <f>VLOOKUP(D20,'[5]Rating'!$A$2:$B$36,2,0)</f>
        <v>CARE A</v>
      </c>
      <c r="D20" s="31" t="s">
        <v>61</v>
      </c>
      <c r="E20" s="27">
        <v>8</v>
      </c>
      <c r="F20" s="27">
        <v>80</v>
      </c>
      <c r="G20" s="73">
        <v>0.004791531497264905</v>
      </c>
    </row>
    <row r="21" spans="1:7" ht="15">
      <c r="A21" s="46">
        <v>13</v>
      </c>
      <c r="B21" s="26" t="s">
        <v>107</v>
      </c>
      <c r="C21" s="31" t="str">
        <f>VLOOKUP(D21,'[5]Rating'!$A$2:$B$36,2,0)</f>
        <v>CRISIL D</v>
      </c>
      <c r="D21" s="31" t="s">
        <v>76</v>
      </c>
      <c r="E21" s="27">
        <v>100</v>
      </c>
      <c r="F21" s="27">
        <v>72.5</v>
      </c>
      <c r="G21" s="73">
        <v>0.004342325419396321</v>
      </c>
    </row>
    <row r="22" spans="1:7" ht="15">
      <c r="A22" s="46">
        <v>14</v>
      </c>
      <c r="B22" s="26" t="s">
        <v>6</v>
      </c>
      <c r="C22" s="31" t="str">
        <f>VLOOKUP(D22,'[5]Rating'!$A$2:$B$36,2,0)</f>
        <v>CARE A</v>
      </c>
      <c r="D22" s="31" t="s">
        <v>55</v>
      </c>
      <c r="E22" s="27">
        <v>4</v>
      </c>
      <c r="F22" s="27">
        <v>40</v>
      </c>
      <c r="G22" s="73">
        <v>0.0023957657486324527</v>
      </c>
    </row>
    <row r="23" spans="1:7" ht="15">
      <c r="A23" s="46">
        <v>15</v>
      </c>
      <c r="B23" s="26" t="s">
        <v>106</v>
      </c>
      <c r="C23" s="31" t="str">
        <f>VLOOKUP(D23,'[5]Rating'!$A$2:$B$36,2,0)</f>
        <v>ICRA BB+</v>
      </c>
      <c r="D23" s="31" t="s">
        <v>75</v>
      </c>
      <c r="E23" s="27">
        <v>3</v>
      </c>
      <c r="F23" s="27">
        <v>30</v>
      </c>
      <c r="G23" s="73">
        <v>0.0017968243114743396</v>
      </c>
    </row>
    <row r="24" spans="1:7" ht="15">
      <c r="A24" s="68"/>
      <c r="B24" s="34" t="s">
        <v>19</v>
      </c>
      <c r="C24" s="28"/>
      <c r="D24" s="28"/>
      <c r="E24" s="29"/>
      <c r="F24" s="27">
        <v>12456.560301700003</v>
      </c>
      <c r="G24" s="73">
        <v>0.7460750129146897</v>
      </c>
    </row>
    <row r="25" spans="1:7" ht="15.75" customHeight="1">
      <c r="A25" s="22"/>
      <c r="B25" s="32" t="s">
        <v>20</v>
      </c>
      <c r="C25" s="67"/>
      <c r="D25" s="23"/>
      <c r="E25" s="22"/>
      <c r="F25" s="24"/>
      <c r="G25" s="25"/>
    </row>
    <row r="26" spans="1:7" ht="15">
      <c r="A26" s="26"/>
      <c r="B26" s="26" t="s">
        <v>20</v>
      </c>
      <c r="C26" s="31"/>
      <c r="D26" s="31"/>
      <c r="E26" s="27"/>
      <c r="F26" s="27">
        <v>4106.597</v>
      </c>
      <c r="G26" s="73">
        <v>0.2459611109009196</v>
      </c>
    </row>
    <row r="27" spans="1:39" ht="15">
      <c r="A27" s="68"/>
      <c r="B27" s="34" t="s">
        <v>19</v>
      </c>
      <c r="C27" s="28"/>
      <c r="D27" s="28"/>
      <c r="E27" s="29"/>
      <c r="F27" s="27">
        <v>4106.597</v>
      </c>
      <c r="G27" s="73">
        <v>0.2459611109009196</v>
      </c>
      <c r="H27" s="11"/>
      <c r="I27" s="11"/>
      <c r="J27" s="11"/>
      <c r="K27" s="11"/>
      <c r="L27" s="11"/>
      <c r="M27" s="12"/>
      <c r="N27" s="12"/>
      <c r="O27" s="12"/>
      <c r="P27" s="12"/>
      <c r="Q27" s="11"/>
      <c r="R27" s="11"/>
      <c r="S27" s="11"/>
      <c r="T27" s="11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3"/>
      <c r="AI27" s="13"/>
      <c r="AJ27" s="13"/>
      <c r="AK27" s="13"/>
      <c r="AL27" s="13"/>
      <c r="AM27" s="13"/>
    </row>
    <row r="28" spans="1:7" ht="15">
      <c r="A28" s="68"/>
      <c r="B28" s="36" t="s">
        <v>21</v>
      </c>
      <c r="C28" s="28"/>
      <c r="D28" s="28"/>
      <c r="E28" s="29"/>
      <c r="F28" s="30"/>
      <c r="G28" s="69"/>
    </row>
    <row r="29" spans="1:7" ht="15">
      <c r="A29" s="68"/>
      <c r="B29" s="36" t="s">
        <v>22</v>
      </c>
      <c r="C29" s="28"/>
      <c r="D29" s="28"/>
      <c r="E29" s="29"/>
      <c r="F29" s="27">
        <v>132.96585759999834</v>
      </c>
      <c r="G29" s="73">
        <v>0.007963876184390404</v>
      </c>
    </row>
    <row r="30" spans="1:7" ht="15">
      <c r="A30" s="68"/>
      <c r="B30" s="36" t="s">
        <v>19</v>
      </c>
      <c r="C30" s="28"/>
      <c r="D30" s="28"/>
      <c r="E30" s="29"/>
      <c r="F30" s="27">
        <v>132.96585759999834</v>
      </c>
      <c r="G30" s="73">
        <v>0.007963876184390404</v>
      </c>
    </row>
    <row r="31" spans="1:35" ht="15">
      <c r="A31" s="70"/>
      <c r="B31" s="35" t="s">
        <v>23</v>
      </c>
      <c r="C31" s="33"/>
      <c r="D31" s="33"/>
      <c r="E31" s="33"/>
      <c r="F31" s="37">
        <v>16696.1231593</v>
      </c>
      <c r="G31" s="50">
        <v>1</v>
      </c>
      <c r="AC31" s="9"/>
      <c r="AD31" s="9"/>
      <c r="AE31" s="9"/>
      <c r="AF31" s="9"/>
      <c r="AG31" s="9"/>
      <c r="AH31" s="9"/>
      <c r="AI31" s="9"/>
    </row>
    <row r="32" spans="1:35" ht="15">
      <c r="A32" s="71"/>
      <c r="B32" s="14"/>
      <c r="C32" s="14"/>
      <c r="D32" s="14"/>
      <c r="E32" s="14"/>
      <c r="F32" s="16"/>
      <c r="AC32" s="9"/>
      <c r="AD32" s="9"/>
      <c r="AE32" s="9"/>
      <c r="AF32" s="9"/>
      <c r="AG32" s="9"/>
      <c r="AH32" s="9"/>
      <c r="AI32" s="9"/>
    </row>
    <row r="33" spans="1:35" ht="15">
      <c r="A33" s="71"/>
      <c r="B33" s="14"/>
      <c r="C33" s="14"/>
      <c r="D33" s="14"/>
      <c r="E33" s="14"/>
      <c r="F33" s="14"/>
      <c r="AC33" s="9"/>
      <c r="AD33" s="9"/>
      <c r="AE33" s="9"/>
      <c r="AF33" s="9"/>
      <c r="AG33" s="9"/>
      <c r="AH33" s="9"/>
      <c r="AI33" s="9"/>
    </row>
    <row r="34" spans="1:6" ht="15">
      <c r="A34" s="71"/>
      <c r="B34" s="14"/>
      <c r="C34" s="15"/>
      <c r="D34" s="15"/>
      <c r="E34" s="14"/>
      <c r="F34" s="14"/>
    </row>
    <row r="35" spans="1:6" ht="15">
      <c r="A35" s="71"/>
      <c r="B35" s="14"/>
      <c r="C35" s="14"/>
      <c r="D35" s="14"/>
      <c r="E35" s="14"/>
      <c r="F35" s="14"/>
    </row>
    <row r="36" ht="15">
      <c r="F36" s="62"/>
    </row>
  </sheetData>
  <sheetProtection/>
  <mergeCells count="2">
    <mergeCell ref="A2:G2"/>
    <mergeCell ref="A3:G3"/>
  </mergeCells>
  <conditionalFormatting sqref="I4 I27">
    <cfRule type="cellIs" priority="1" dxfId="21" operator="lessThan" stopIfTrue="1">
      <formula>0</formula>
    </cfRule>
  </conditionalFormatting>
  <conditionalFormatting sqref="C24:E24 C27:E30 F28">
    <cfRule type="cellIs" priority="2" dxfId="22" operator="lessThan" stopIfTrue="1">
      <formula>0</formula>
    </cfRule>
  </conditionalFormatting>
  <conditionalFormatting sqref="G28">
    <cfRule type="cellIs" priority="3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72" customWidth="1"/>
    <col min="2" max="2" width="40.8515625" style="0" bestFit="1" customWidth="1"/>
    <col min="3" max="3" width="21.00390625" style="0" bestFit="1" customWidth="1"/>
    <col min="4" max="4" width="13.57421875" style="0" bestFit="1" customWidth="1"/>
    <col min="5" max="5" width="11.28125" style="0" bestFit="1" customWidth="1"/>
    <col min="6" max="6" width="20.00390625" style="0" bestFit="1" customWidth="1"/>
    <col min="7" max="7" width="16.421875" style="10" bestFit="1" customWidth="1"/>
    <col min="8" max="12" width="9.140625" style="10" customWidth="1"/>
    <col min="13" max="13" width="12.421875" style="10" customWidth="1"/>
    <col min="14" max="254" width="9.140625" style="10" customWidth="1"/>
  </cols>
  <sheetData>
    <row r="1" ht="15">
      <c r="A1" s="65"/>
    </row>
    <row r="2" spans="1:7" ht="15">
      <c r="A2" s="63" t="s">
        <v>112</v>
      </c>
      <c r="B2" s="63"/>
      <c r="C2" s="63"/>
      <c r="D2" s="63"/>
      <c r="E2" s="63"/>
      <c r="F2" s="63"/>
      <c r="G2" s="63"/>
    </row>
    <row r="3" spans="1:7" ht="15">
      <c r="A3" s="64" t="s">
        <v>99</v>
      </c>
      <c r="B3" s="64"/>
      <c r="C3" s="64"/>
      <c r="D3" s="64"/>
      <c r="E3" s="64"/>
      <c r="F3" s="64"/>
      <c r="G3" s="64"/>
    </row>
    <row r="4" spans="1:39" ht="26.25">
      <c r="A4" s="44" t="s">
        <v>67</v>
      </c>
      <c r="B4" s="18" t="s">
        <v>1</v>
      </c>
      <c r="C4" s="18" t="s">
        <v>2</v>
      </c>
      <c r="D4" s="17" t="s">
        <v>0</v>
      </c>
      <c r="E4" s="17" t="s">
        <v>3</v>
      </c>
      <c r="F4" s="19" t="s">
        <v>4</v>
      </c>
      <c r="G4" s="20" t="s">
        <v>5</v>
      </c>
      <c r="H4" s="11"/>
      <c r="I4" s="11"/>
      <c r="J4" s="11"/>
      <c r="K4" s="11"/>
      <c r="L4" s="11"/>
      <c r="M4" s="12"/>
      <c r="N4" s="12"/>
      <c r="O4" s="12"/>
      <c r="P4" s="12"/>
      <c r="Q4" s="11"/>
      <c r="R4" s="11"/>
      <c r="S4" s="11"/>
      <c r="T4" s="11"/>
      <c r="U4" s="11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13"/>
      <c r="AJ4" s="13"/>
      <c r="AK4" s="13"/>
      <c r="AL4" s="13"/>
      <c r="AM4" s="13"/>
    </row>
    <row r="5" spans="1:7" ht="15">
      <c r="A5" s="22"/>
      <c r="B5" s="32"/>
      <c r="C5" s="23"/>
      <c r="D5" s="23"/>
      <c r="E5" s="22"/>
      <c r="F5" s="24"/>
      <c r="G5" s="25"/>
    </row>
    <row r="6" spans="1:7" ht="15">
      <c r="A6" s="26"/>
      <c r="B6" s="66" t="s">
        <v>110</v>
      </c>
      <c r="C6" s="31"/>
      <c r="D6" s="31"/>
      <c r="E6" s="27"/>
      <c r="F6" s="27"/>
      <c r="G6" s="38"/>
    </row>
    <row r="7" spans="1:7" ht="15">
      <c r="A7" s="46">
        <v>1</v>
      </c>
      <c r="B7" s="26" t="s">
        <v>16</v>
      </c>
      <c r="C7" s="31" t="str">
        <f>VLOOKUP(D7,'[6]Rating'!$A$2:$B$36,2,0)</f>
        <v>ICRA BBB+</v>
      </c>
      <c r="D7" s="31" t="s">
        <v>52</v>
      </c>
      <c r="E7" s="27">
        <v>340000</v>
      </c>
      <c r="F7" s="27">
        <v>3400</v>
      </c>
      <c r="G7" s="40">
        <v>0.1881979245145839</v>
      </c>
    </row>
    <row r="8" spans="1:7" ht="15">
      <c r="A8" s="46">
        <v>2</v>
      </c>
      <c r="B8" s="26" t="s">
        <v>9</v>
      </c>
      <c r="C8" s="31" t="str">
        <f>VLOOKUP(D8,'[6]Rating'!$A$2:$B$36,2,0)</f>
        <v>ICRA B+</v>
      </c>
      <c r="D8" s="31" t="s">
        <v>50</v>
      </c>
      <c r="E8" s="27">
        <v>215</v>
      </c>
      <c r="F8" s="27">
        <v>2728.28925</v>
      </c>
      <c r="G8" s="40">
        <v>0.15101716891925018</v>
      </c>
    </row>
    <row r="9" spans="1:7" ht="15">
      <c r="A9" s="46">
        <v>3</v>
      </c>
      <c r="B9" s="26" t="s">
        <v>12</v>
      </c>
      <c r="C9" s="31" t="str">
        <f>VLOOKUP(D9,'[6]Rating'!$A$2:$B$36,2,0)</f>
        <v>ICRA D</v>
      </c>
      <c r="D9" s="31" t="s">
        <v>70</v>
      </c>
      <c r="E9" s="27">
        <v>125</v>
      </c>
      <c r="F9" s="27">
        <v>1582.5730356</v>
      </c>
      <c r="G9" s="40">
        <v>0.08759910608607785</v>
      </c>
    </row>
    <row r="10" spans="1:7" ht="15">
      <c r="A10" s="46">
        <v>4</v>
      </c>
      <c r="B10" s="26" t="s">
        <v>16</v>
      </c>
      <c r="C10" s="31" t="str">
        <f>VLOOKUP(D10,'[6]Rating'!$A$2:$B$36,2,0)</f>
        <v>ICRA BBB+</v>
      </c>
      <c r="D10" s="31" t="s">
        <v>69</v>
      </c>
      <c r="E10" s="27">
        <v>70000</v>
      </c>
      <c r="F10" s="27">
        <v>368.42102009999996</v>
      </c>
      <c r="G10" s="40">
        <v>0.020392962155989937</v>
      </c>
    </row>
    <row r="11" spans="1:7" ht="15">
      <c r="A11" s="26"/>
      <c r="B11" s="26"/>
      <c r="C11" s="31"/>
      <c r="D11" s="31"/>
      <c r="E11" s="27"/>
      <c r="F11" s="27"/>
      <c r="G11" s="38"/>
    </row>
    <row r="12" spans="1:7" ht="15">
      <c r="A12" s="26"/>
      <c r="B12" s="32" t="s">
        <v>53</v>
      </c>
      <c r="C12" s="31"/>
      <c r="D12" s="31"/>
      <c r="E12" s="27"/>
      <c r="F12" s="27"/>
      <c r="G12" s="38"/>
    </row>
    <row r="13" spans="1:7" ht="15">
      <c r="A13" s="46">
        <v>5</v>
      </c>
      <c r="B13" s="26" t="s">
        <v>104</v>
      </c>
      <c r="C13" s="31" t="str">
        <f>VLOOKUP(D13,'[6]Rating'!$A$2:$B$36,2,0)</f>
        <v>CARE A- (SO)</v>
      </c>
      <c r="D13" s="31" t="s">
        <v>78</v>
      </c>
      <c r="E13" s="27">
        <v>410</v>
      </c>
      <c r="F13" s="27">
        <v>4100</v>
      </c>
      <c r="G13" s="40">
        <v>0.22694455603229233</v>
      </c>
    </row>
    <row r="14" spans="1:7" ht="15">
      <c r="A14" s="46">
        <v>6</v>
      </c>
      <c r="B14" s="26" t="s">
        <v>103</v>
      </c>
      <c r="C14" s="31" t="str">
        <f>VLOOKUP(D14,'[6]Rating'!$A$2:$B$36,2,0)</f>
        <v>CARE BBB+</v>
      </c>
      <c r="D14" s="31" t="s">
        <v>79</v>
      </c>
      <c r="E14" s="27">
        <v>160</v>
      </c>
      <c r="F14" s="27">
        <v>1600</v>
      </c>
      <c r="G14" s="40">
        <v>0.08856372918333359</v>
      </c>
    </row>
    <row r="15" spans="1:7" ht="15">
      <c r="A15" s="46">
        <v>7</v>
      </c>
      <c r="B15" s="26" t="s">
        <v>103</v>
      </c>
      <c r="C15" s="31" t="str">
        <f>VLOOKUP(D15,'[6]Rating'!$A$2:$B$36,2,0)</f>
        <v>CARE BBB+</v>
      </c>
      <c r="D15" s="31" t="s">
        <v>73</v>
      </c>
      <c r="E15" s="27">
        <v>100</v>
      </c>
      <c r="F15" s="27">
        <v>1000</v>
      </c>
      <c r="G15" s="40">
        <v>0.0553523307395835</v>
      </c>
    </row>
    <row r="16" spans="1:7" ht="15">
      <c r="A16" s="46">
        <v>8</v>
      </c>
      <c r="B16" s="26" t="s">
        <v>6</v>
      </c>
      <c r="C16" s="31" t="str">
        <f>VLOOKUP(D16,'[6]Rating'!$A$2:$B$36,2,0)</f>
        <v>CARE A</v>
      </c>
      <c r="D16" s="31" t="s">
        <v>66</v>
      </c>
      <c r="E16" s="27">
        <v>43</v>
      </c>
      <c r="F16" s="27">
        <v>430</v>
      </c>
      <c r="G16" s="40">
        <v>0.023801502218020906</v>
      </c>
    </row>
    <row r="17" spans="1:7" ht="15">
      <c r="A17" s="46">
        <v>9</v>
      </c>
      <c r="B17" s="26" t="s">
        <v>6</v>
      </c>
      <c r="C17" s="31" t="str">
        <f>VLOOKUP(D17,'[6]Rating'!$A$2:$B$36,2,0)</f>
        <v>CARE A</v>
      </c>
      <c r="D17" s="31" t="s">
        <v>61</v>
      </c>
      <c r="E17" s="27">
        <v>24</v>
      </c>
      <c r="F17" s="27">
        <v>240</v>
      </c>
      <c r="G17" s="40">
        <v>0.01328455937750004</v>
      </c>
    </row>
    <row r="18" spans="1:7" ht="15">
      <c r="A18" s="46">
        <v>10</v>
      </c>
      <c r="B18" s="26" t="s">
        <v>14</v>
      </c>
      <c r="C18" s="31" t="s">
        <v>98</v>
      </c>
      <c r="D18" s="31" t="s">
        <v>60</v>
      </c>
      <c r="E18" s="27">
        <v>24</v>
      </c>
      <c r="F18" s="27">
        <v>120</v>
      </c>
      <c r="G18" s="40">
        <v>0.00664227968875002</v>
      </c>
    </row>
    <row r="19" spans="1:7" ht="15">
      <c r="A19" s="46">
        <v>11</v>
      </c>
      <c r="B19" s="26" t="s">
        <v>107</v>
      </c>
      <c r="C19" s="31" t="str">
        <f>VLOOKUP(D19,'[6]Rating'!$A$2:$B$36,2,0)</f>
        <v>CRISIL D</v>
      </c>
      <c r="D19" s="31" t="s">
        <v>76</v>
      </c>
      <c r="E19" s="27">
        <v>100</v>
      </c>
      <c r="F19" s="27">
        <v>72.5</v>
      </c>
      <c r="G19" s="40">
        <v>0.004013043978619803</v>
      </c>
    </row>
    <row r="20" spans="1:7" ht="15">
      <c r="A20" s="68"/>
      <c r="B20" s="34" t="s">
        <v>19</v>
      </c>
      <c r="C20" s="28"/>
      <c r="D20" s="28"/>
      <c r="E20" s="29"/>
      <c r="F20" s="27">
        <v>15641.783305699999</v>
      </c>
      <c r="G20" s="40">
        <v>0.8658091628940019</v>
      </c>
    </row>
    <row r="21" spans="1:7" ht="15">
      <c r="A21" s="22"/>
      <c r="B21" s="32" t="s">
        <v>20</v>
      </c>
      <c r="C21" s="67"/>
      <c r="D21" s="23"/>
      <c r="E21" s="22"/>
      <c r="F21" s="24"/>
      <c r="G21" s="25"/>
    </row>
    <row r="22" spans="1:7" ht="15">
      <c r="A22" s="26"/>
      <c r="B22" s="26" t="s">
        <v>20</v>
      </c>
      <c r="C22" s="31"/>
      <c r="D22" s="31"/>
      <c r="E22" s="27"/>
      <c r="F22" s="27">
        <v>2360.476</v>
      </c>
      <c r="G22" s="40">
        <v>0.1306578482548491</v>
      </c>
    </row>
    <row r="23" spans="1:39" ht="15">
      <c r="A23" s="68"/>
      <c r="B23" s="34" t="s">
        <v>19</v>
      </c>
      <c r="C23" s="28"/>
      <c r="D23" s="28"/>
      <c r="E23" s="29"/>
      <c r="F23" s="27">
        <v>2360.476</v>
      </c>
      <c r="G23" s="41">
        <v>0.1306578482548491</v>
      </c>
      <c r="H23" s="11"/>
      <c r="I23" s="11"/>
      <c r="J23" s="11"/>
      <c r="K23" s="11"/>
      <c r="L23" s="11"/>
      <c r="M23" s="12"/>
      <c r="N23" s="12"/>
      <c r="O23" s="12"/>
      <c r="P23" s="12"/>
      <c r="Q23" s="11"/>
      <c r="R23" s="11"/>
      <c r="S23" s="11"/>
      <c r="T23" s="11"/>
      <c r="U23" s="1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3"/>
      <c r="AI23" s="13"/>
      <c r="AJ23" s="13"/>
      <c r="AK23" s="13"/>
      <c r="AL23" s="13"/>
      <c r="AM23" s="13"/>
    </row>
    <row r="24" spans="1:7" ht="15">
      <c r="A24" s="68"/>
      <c r="B24" s="36" t="s">
        <v>21</v>
      </c>
      <c r="C24" s="28"/>
      <c r="D24" s="28"/>
      <c r="E24" s="29"/>
      <c r="F24" s="30"/>
      <c r="G24" s="69"/>
    </row>
    <row r="25" spans="1:7" ht="15">
      <c r="A25" s="68"/>
      <c r="B25" s="36" t="s">
        <v>22</v>
      </c>
      <c r="C25" s="28"/>
      <c r="D25" s="28"/>
      <c r="E25" s="29"/>
      <c r="F25" s="27">
        <v>63.82728250000082</v>
      </c>
      <c r="G25" s="40">
        <v>0.0035329888511488753</v>
      </c>
    </row>
    <row r="26" spans="1:7" ht="15">
      <c r="A26" s="68"/>
      <c r="B26" s="36" t="s">
        <v>19</v>
      </c>
      <c r="C26" s="28"/>
      <c r="D26" s="28"/>
      <c r="E26" s="29"/>
      <c r="F26" s="27">
        <v>63.82728250000082</v>
      </c>
      <c r="G26" s="73">
        <v>0.0035329888511488753</v>
      </c>
    </row>
    <row r="27" spans="1:35" ht="15">
      <c r="A27" s="70"/>
      <c r="B27" s="35" t="s">
        <v>23</v>
      </c>
      <c r="C27" s="33"/>
      <c r="D27" s="33"/>
      <c r="E27" s="33"/>
      <c r="F27" s="37">
        <v>18066.0865882</v>
      </c>
      <c r="G27" s="50">
        <v>1</v>
      </c>
      <c r="AC27" s="9"/>
      <c r="AD27" s="9"/>
      <c r="AE27" s="9"/>
      <c r="AF27" s="9"/>
      <c r="AG27" s="9"/>
      <c r="AH27" s="9"/>
      <c r="AI27" s="9"/>
    </row>
    <row r="28" spans="1:35" ht="15">
      <c r="A28" s="71"/>
      <c r="B28" s="14"/>
      <c r="C28" s="14"/>
      <c r="D28" s="14"/>
      <c r="E28" s="14"/>
      <c r="F28" s="16"/>
      <c r="AC28" s="9"/>
      <c r="AD28" s="9"/>
      <c r="AE28" s="9"/>
      <c r="AF28" s="9"/>
      <c r="AG28" s="9"/>
      <c r="AH28" s="9"/>
      <c r="AI28" s="9"/>
    </row>
    <row r="29" spans="1:35" ht="15">
      <c r="A29" s="71"/>
      <c r="B29" s="14"/>
      <c r="C29" s="14"/>
      <c r="D29" s="14"/>
      <c r="E29" s="14"/>
      <c r="F29" s="14"/>
      <c r="AC29" s="9"/>
      <c r="AD29" s="9"/>
      <c r="AE29" s="9"/>
      <c r="AF29" s="9"/>
      <c r="AG29" s="9"/>
      <c r="AH29" s="9"/>
      <c r="AI29" s="9"/>
    </row>
    <row r="30" spans="1:6" ht="15">
      <c r="A30" s="71"/>
      <c r="B30" s="14"/>
      <c r="C30" s="15"/>
      <c r="D30" s="15"/>
      <c r="E30" s="14"/>
      <c r="F30" s="14"/>
    </row>
    <row r="31" spans="1:6" ht="15">
      <c r="A31" s="71"/>
      <c r="B31" s="14"/>
      <c r="C31" s="14"/>
      <c r="D31" s="14"/>
      <c r="E31" s="14"/>
      <c r="F31" s="14"/>
    </row>
  </sheetData>
  <sheetProtection/>
  <mergeCells count="2">
    <mergeCell ref="A2:G2"/>
    <mergeCell ref="A3:G3"/>
  </mergeCells>
  <conditionalFormatting sqref="I4 I23">
    <cfRule type="cellIs" priority="1" dxfId="21" operator="lessThan" stopIfTrue="1">
      <formula>0</formula>
    </cfRule>
  </conditionalFormatting>
  <conditionalFormatting sqref="C20:E20 C23:E26 F24">
    <cfRule type="cellIs" priority="2" dxfId="22" operator="lessThan" stopIfTrue="1">
      <formula>0</formula>
    </cfRule>
  </conditionalFormatting>
  <conditionalFormatting sqref="G23:G24">
    <cfRule type="cellIs" priority="3" dxfId="2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17.00390625" style="0" bestFit="1" customWidth="1"/>
  </cols>
  <sheetData>
    <row r="1" spans="1:2" ht="15.75" customHeight="1" thickBot="1">
      <c r="A1" s="76" t="s">
        <v>113</v>
      </c>
      <c r="B1" s="77" t="s">
        <v>114</v>
      </c>
    </row>
    <row r="2" spans="1:2" ht="15">
      <c r="A2" s="78" t="s">
        <v>115</v>
      </c>
      <c r="B2" s="79">
        <v>4030138029.38</v>
      </c>
    </row>
    <row r="3" spans="1:2" ht="15">
      <c r="A3" s="80" t="s">
        <v>116</v>
      </c>
      <c r="B3" s="81">
        <v>4764404746.32</v>
      </c>
    </row>
    <row r="4" spans="1:2" ht="15">
      <c r="A4" s="80" t="s">
        <v>117</v>
      </c>
      <c r="B4" s="81">
        <v>1565162889.54</v>
      </c>
    </row>
    <row r="5" spans="1:2" ht="15">
      <c r="A5" s="80" t="s">
        <v>118</v>
      </c>
      <c r="B5" s="81">
        <v>2378228246.74</v>
      </c>
    </row>
    <row r="6" spans="1:2" ht="15">
      <c r="A6" s="80" t="s">
        <v>119</v>
      </c>
      <c r="B6" s="81">
        <v>1966079411.72</v>
      </c>
    </row>
    <row r="7" spans="1:2" ht="15">
      <c r="A7" s="80" t="s">
        <v>120</v>
      </c>
      <c r="B7" s="81">
        <v>1669612315.93</v>
      </c>
    </row>
    <row r="8" spans="1:2" ht="15.75" thickBot="1">
      <c r="A8" s="82" t="s">
        <v>121</v>
      </c>
      <c r="B8" s="83">
        <v>1806608658.82</v>
      </c>
    </row>
    <row r="10" ht="15">
      <c r="B10" s="6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8.7109375" style="0" bestFit="1" customWidth="1"/>
  </cols>
  <sheetData>
    <row r="1" ht="15">
      <c r="A1" s="84" t="s">
        <v>122</v>
      </c>
    </row>
    <row r="2" ht="15">
      <c r="A2" t="s">
        <v>123</v>
      </c>
    </row>
    <row r="3" ht="15">
      <c r="A3" t="s">
        <v>124</v>
      </c>
    </row>
    <row r="5" ht="15">
      <c r="A5" s="84" t="s">
        <v>125</v>
      </c>
    </row>
    <row r="6" ht="15">
      <c r="A6" t="s">
        <v>123</v>
      </c>
    </row>
    <row r="7" ht="15">
      <c r="A7" t="s">
        <v>124</v>
      </c>
    </row>
    <row r="9" ht="15">
      <c r="A9" s="84" t="s">
        <v>126</v>
      </c>
    </row>
    <row r="10" ht="15">
      <c r="A10" t="s">
        <v>123</v>
      </c>
    </row>
    <row r="11" ht="15">
      <c r="A1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Jyoti Pandey</cp:lastModifiedBy>
  <dcterms:created xsi:type="dcterms:W3CDTF">2010-04-14T16:02:20Z</dcterms:created>
  <dcterms:modified xsi:type="dcterms:W3CDTF">2020-04-10T10:26:49Z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-1077387681</vt:i4>
  </property>
  <property fmtid="{D5CDD505-2E9C-101B-9397-08002B2CF9AE}" pid="3" name="_NewReviewCycle">
    <vt:lpwstr/>
  </property>
  <property fmtid="{D5CDD505-2E9C-101B-9397-08002B2CF9AE}" pid="4" name="_EmailSubject">
    <vt:lpwstr> Plan.xls from sbi</vt:lpwstr>
  </property>
  <property fmtid="{D5CDD505-2E9C-101B-9397-08002B2CF9AE}" pid="5" name="_AuthorEmail">
    <vt:lpwstr>M.Sangeetha@igefi.tld</vt:lpwstr>
  </property>
  <property fmtid="{D5CDD505-2E9C-101B-9397-08002B2CF9AE}" pid="6" name="_AuthorEmailDisplayName">
    <vt:lpwstr>M Sangeetha</vt:lpwstr>
  </property>
  <property fmtid="{D5CDD505-2E9C-101B-9397-08002B2CF9AE}" pid="7" name="_ReviewingToolsShownOnce">
    <vt:lpwstr/>
  </property>
</Properties>
</file>